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90" windowHeight="5480" tabRatio="733" activeTab="0"/>
  </bookViews>
  <sheets>
    <sheet name="Ranglijst2020" sheetId="1" r:id="rId1"/>
    <sheet name="MAGIC MARINE TOP 5" sheetId="2" r:id="rId2"/>
    <sheet name="VLOTEN" sheetId="3" r:id="rId3"/>
    <sheet name="Wedstrijdkalender 2020" sheetId="4" r:id="rId4"/>
    <sheet name="1" sheetId="5" r:id="rId5"/>
  </sheets>
  <externalReferences>
    <externalReference r:id="rId8"/>
  </externalReferences>
  <definedNames>
    <definedName name="_xlnm._FilterDatabase" localSheetId="4" hidden="1">'1'!$B$10:$S$10</definedName>
    <definedName name="_xlnm._FilterDatabase" localSheetId="0" hidden="1">'Ranglijst2020'!$A$1:$CQ$309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K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J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L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M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O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N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Q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P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R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T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S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U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W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V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X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Z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Y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A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C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B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D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F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E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G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I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H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J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L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K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M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O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N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P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R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Q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S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U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T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V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X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W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Y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A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Z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B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D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C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E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G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F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H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J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I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K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M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L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N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P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O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Q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</commentList>
</comments>
</file>

<file path=xl/sharedStrings.xml><?xml version="1.0" encoding="utf-8"?>
<sst xmlns="http://schemas.openxmlformats.org/spreadsheetml/2006/main" count="417" uniqueCount="156">
  <si>
    <t>NED 658</t>
  </si>
  <si>
    <t>b</t>
  </si>
  <si>
    <t xml:space="preserve"> </t>
  </si>
  <si>
    <t>NED 678</t>
  </si>
  <si>
    <t>NED 632</t>
  </si>
  <si>
    <t>naam</t>
  </si>
  <si>
    <t>Ward Boersma</t>
  </si>
  <si>
    <t>Zilveren Spiegel</t>
  </si>
  <si>
    <t>Bart de Zee</t>
  </si>
  <si>
    <t>Onno Yntema</t>
  </si>
  <si>
    <t>Dirk Zwitser</t>
  </si>
  <si>
    <t>Kralingen</t>
  </si>
  <si>
    <t>Zuid</t>
  </si>
  <si>
    <t>NED 610</t>
  </si>
  <si>
    <t>Luut de Zee</t>
  </si>
  <si>
    <t>Aantal</t>
  </si>
  <si>
    <t>Jan ten Hoeve</t>
  </si>
  <si>
    <t>Friesland</t>
  </si>
  <si>
    <t>Zuidlaren</t>
  </si>
  <si>
    <t>Belterwiede</t>
  </si>
  <si>
    <t>Hotze Braaksma</t>
  </si>
  <si>
    <t>NED 563</t>
  </si>
  <si>
    <t>Nieuwkoop</t>
  </si>
  <si>
    <t>Rob Wapenaar</t>
  </si>
  <si>
    <t>Reeuwijk</t>
  </si>
  <si>
    <t>NED 561</t>
  </si>
  <si>
    <t>Jan Tekstra</t>
  </si>
  <si>
    <t>Hans de Haas</t>
  </si>
  <si>
    <t>NED 665</t>
  </si>
  <si>
    <t>NED 566</t>
  </si>
  <si>
    <t>Rob Aukema</t>
  </si>
  <si>
    <t>*</t>
  </si>
  <si>
    <t>zeilnr.</t>
  </si>
  <si>
    <t>Sybrand Vochteloo</t>
  </si>
  <si>
    <t>Pier Thomas Meintema</t>
  </si>
  <si>
    <t>Mark Bosma</t>
  </si>
  <si>
    <t>NED 555</t>
  </si>
  <si>
    <t>regio</t>
  </si>
  <si>
    <t>NED 640</t>
  </si>
  <si>
    <t>NED 626</t>
  </si>
  <si>
    <t>Thies Bosch</t>
  </si>
  <si>
    <t>Joop de Jong</t>
  </si>
  <si>
    <t>Arno Start</t>
  </si>
  <si>
    <t>Frans Kuin</t>
  </si>
  <si>
    <t>NED 680</t>
  </si>
  <si>
    <t>NED 6</t>
  </si>
  <si>
    <t>IDM</t>
  </si>
  <si>
    <t>ONK</t>
  </si>
  <si>
    <t>Adri Vosselman</t>
  </si>
  <si>
    <t>Timo Weda</t>
  </si>
  <si>
    <t>Henk Kuiper</t>
  </si>
  <si>
    <t>Henk Kraaij</t>
  </si>
  <si>
    <t>NED 486</t>
  </si>
  <si>
    <t>Harm Kooystra</t>
  </si>
  <si>
    <t>Vloot</t>
  </si>
  <si>
    <t>Spiegelplas</t>
  </si>
  <si>
    <t>Jan van Amerongen</t>
  </si>
  <si>
    <t>Zuidlaardermeer</t>
  </si>
  <si>
    <t>Rotterdam</t>
  </si>
  <si>
    <t>Jan de Best</t>
  </si>
  <si>
    <t>NED 675</t>
  </si>
  <si>
    <t>Wim Bijlsma</t>
  </si>
  <si>
    <t>NED 521</t>
  </si>
  <si>
    <t>Bouwe Bouma</t>
  </si>
  <si>
    <t>Melle Heerlien</t>
  </si>
  <si>
    <t>NED 676</t>
  </si>
  <si>
    <t>NED 482</t>
  </si>
  <si>
    <t>NED 577</t>
  </si>
  <si>
    <t>Toon Neijman</t>
  </si>
  <si>
    <t>NED 532</t>
  </si>
  <si>
    <t>Benny Oldenbeuving</t>
  </si>
  <si>
    <t>NED 628</t>
  </si>
  <si>
    <t>NED 684</t>
  </si>
  <si>
    <t>NED 587</t>
  </si>
  <si>
    <t>Ben Tijssen</t>
  </si>
  <si>
    <t>Max Visser</t>
  </si>
  <si>
    <t>NED 631</t>
  </si>
  <si>
    <t>NED 612</t>
  </si>
  <si>
    <t>NED 673</t>
  </si>
  <si>
    <t>NED 541</t>
  </si>
  <si>
    <t>NED 671</t>
  </si>
  <si>
    <t>Doeke Zwart</t>
  </si>
  <si>
    <t>NED 595</t>
  </si>
  <si>
    <t>Belter</t>
  </si>
  <si>
    <t>Punten</t>
  </si>
  <si>
    <t>totaal ranglijst</t>
  </si>
  <si>
    <t>NED 696</t>
  </si>
  <si>
    <t>NED 690</t>
  </si>
  <si>
    <t>Status</t>
  </si>
  <si>
    <t>EURO</t>
  </si>
  <si>
    <t>totaal excl bonus</t>
  </si>
  <si>
    <t>bonus punten</t>
  </si>
  <si>
    <t>totaal 5 beste wedtrijden</t>
  </si>
  <si>
    <t>Rookie</t>
  </si>
  <si>
    <t>Regio</t>
  </si>
  <si>
    <t>Young Rider</t>
  </si>
  <si>
    <t>Senior</t>
  </si>
  <si>
    <t>Master</t>
  </si>
  <si>
    <t>No</t>
  </si>
  <si>
    <t>Ranglijstwedstrijd</t>
  </si>
  <si>
    <t>Locatie</t>
  </si>
  <si>
    <t>Datum</t>
  </si>
  <si>
    <t>Weging</t>
  </si>
  <si>
    <t>Langweer</t>
  </si>
  <si>
    <t xml:space="preserve">De Biercup </t>
  </si>
  <si>
    <t xml:space="preserve">De Finale </t>
  </si>
  <si>
    <t>Uitslag</t>
  </si>
  <si>
    <t>Wedstrijdnummer</t>
  </si>
  <si>
    <t>Zeilnr.</t>
  </si>
  <si>
    <t>Naam</t>
  </si>
  <si>
    <t>Plaats</t>
  </si>
  <si>
    <t>Overall</t>
  </si>
  <si>
    <t>Totaal</t>
  </si>
  <si>
    <t>VLOOT</t>
  </si>
  <si>
    <t>NED 588</t>
  </si>
  <si>
    <t>Frieso Por</t>
  </si>
  <si>
    <t>GER 84</t>
  </si>
  <si>
    <t>Juergen Alberty</t>
  </si>
  <si>
    <t>Duitsland</t>
  </si>
  <si>
    <t>vloot</t>
  </si>
  <si>
    <t>ONK Sprint</t>
  </si>
  <si>
    <t>GER 1223</t>
  </si>
  <si>
    <t>Kai Jürgen Mölders</t>
  </si>
  <si>
    <t>GER 1368</t>
  </si>
  <si>
    <t>Ludger Kaemper</t>
  </si>
  <si>
    <t>Heinz Jürgen Mölders</t>
  </si>
  <si>
    <t>GER 1425</t>
  </si>
  <si>
    <t>Detlef Munke</t>
  </si>
  <si>
    <t>GER 1458</t>
  </si>
  <si>
    <t>GER 63</t>
  </si>
  <si>
    <t>Udo Hagemann</t>
  </si>
  <si>
    <t xml:space="preserve">Regatta Runner </t>
  </si>
  <si>
    <t>OOK</t>
  </si>
  <si>
    <t>Finale</t>
  </si>
  <si>
    <t>Goldcup</t>
  </si>
  <si>
    <t>Schwielochsee</t>
  </si>
  <si>
    <t>Grevelingen</t>
  </si>
  <si>
    <t>ZZ cup</t>
  </si>
  <si>
    <t>Braassem</t>
  </si>
  <si>
    <t>Slotermeer</t>
  </si>
  <si>
    <t>Reserve</t>
  </si>
  <si>
    <t>Rengschikking</t>
  </si>
  <si>
    <t>NED 14</t>
  </si>
  <si>
    <t>NED 549</t>
  </si>
  <si>
    <t>Mattsee</t>
  </si>
  <si>
    <t>GER 7</t>
  </si>
  <si>
    <t>Hermann Blum</t>
  </si>
  <si>
    <t>Herbert Rubsamen</t>
  </si>
  <si>
    <t>Heike Rubsamen</t>
  </si>
  <si>
    <t>GER 1494</t>
  </si>
  <si>
    <t>GER 1536</t>
  </si>
  <si>
    <t>dns</t>
  </si>
  <si>
    <t>dnc</t>
  </si>
  <si>
    <t>dnf</t>
  </si>
  <si>
    <t>ZZ-Cup</t>
  </si>
  <si>
    <t>27 juli 2020</t>
  </si>
</sst>
</file>

<file path=xl/styles.xml><?xml version="1.0" encoding="utf-8"?>
<styleSheet xmlns="http://schemas.openxmlformats.org/spreadsheetml/2006/main">
  <numFmts count="8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</numFmts>
  <fonts count="66">
    <font>
      <sz val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0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0"/>
      <color indexed="8"/>
      <name val="Calibri"/>
      <family val="2"/>
    </font>
    <font>
      <sz val="14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8"/>
      <color indexed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9C0006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rgb="FFFFFFFF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AA2B5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56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57" fillId="26" borderId="11" xfId="39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vertical="center" wrapText="1"/>
    </xf>
    <xf numFmtId="0" fontId="57" fillId="26" borderId="0" xfId="39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7" fillId="26" borderId="0" xfId="39" applyFont="1" applyBorder="1" applyAlignment="1">
      <alignment vertical="center"/>
    </xf>
    <xf numFmtId="0" fontId="8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/>
    </xf>
    <xf numFmtId="1" fontId="7" fillId="0" borderId="13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horizontal="left" vertical="center"/>
    </xf>
    <xf numFmtId="1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8" fillId="16" borderId="19" xfId="0" applyFont="1" applyFill="1" applyBorder="1" applyAlignment="1">
      <alignment horizontal="center" vertical="top" wrapText="1"/>
    </xf>
    <xf numFmtId="0" fontId="58" fillId="16" borderId="19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7" fillId="6" borderId="0" xfId="0" applyFont="1" applyFill="1" applyBorder="1" applyAlignment="1">
      <alignment/>
    </xf>
    <xf numFmtId="1" fontId="7" fillId="6" borderId="13" xfId="0" applyNumberFormat="1" applyFont="1" applyFill="1" applyBorder="1" applyAlignment="1">
      <alignment/>
    </xf>
    <xf numFmtId="0" fontId="7" fillId="6" borderId="13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0" fontId="15" fillId="6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9" fillId="0" borderId="18" xfId="0" applyFont="1" applyBorder="1" applyAlignment="1">
      <alignment horizontal="center"/>
    </xf>
    <xf numFmtId="0" fontId="10" fillId="34" borderId="12" xfId="0" applyFont="1" applyFill="1" applyBorder="1" applyAlignment="1">
      <alignment horizontal="center" wrapText="1"/>
    </xf>
    <xf numFmtId="0" fontId="10" fillId="34" borderId="2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17" fillId="0" borderId="22" xfId="0" applyFont="1" applyBorder="1" applyAlignment="1">
      <alignment horizontal="center"/>
    </xf>
    <xf numFmtId="0" fontId="60" fillId="35" borderId="24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/>
    </xf>
    <xf numFmtId="0" fontId="19" fillId="36" borderId="26" xfId="0" applyFont="1" applyFill="1" applyBorder="1" applyAlignment="1">
      <alignment horizontal="center" vertical="center"/>
    </xf>
    <xf numFmtId="0" fontId="60" fillId="35" borderId="24" xfId="0" applyFont="1" applyFill="1" applyBorder="1" applyAlignment="1">
      <alignment horizontal="left" vertical="center" wrapText="1"/>
    </xf>
    <xf numFmtId="0" fontId="19" fillId="36" borderId="25" xfId="0" applyFont="1" applyFill="1" applyBorder="1" applyAlignment="1">
      <alignment horizontal="left" vertical="center"/>
    </xf>
    <xf numFmtId="0" fontId="19" fillId="36" borderId="26" xfId="0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8" fillId="0" borderId="14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vertical="center"/>
    </xf>
    <xf numFmtId="0" fontId="61" fillId="0" borderId="17" xfId="0" applyFont="1" applyBorder="1" applyAlignment="1">
      <alignment horizontal="left"/>
    </xf>
    <xf numFmtId="0" fontId="8" fillId="0" borderId="1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13" fillId="0" borderId="0" xfId="0" applyFont="1" applyAlignment="1">
      <alignment/>
    </xf>
    <xf numFmtId="16" fontId="13" fillId="0" borderId="0" xfId="0" applyNumberFormat="1" applyFont="1" applyAlignment="1">
      <alignment/>
    </xf>
    <xf numFmtId="15" fontId="7" fillId="0" borderId="0" xfId="0" applyNumberFormat="1" applyFont="1" applyAlignment="1" quotePrefix="1">
      <alignment horizontal="left"/>
    </xf>
    <xf numFmtId="0" fontId="17" fillId="6" borderId="21" xfId="0" applyFont="1" applyFill="1" applyBorder="1" applyAlignment="1">
      <alignment horizontal="center" vertical="center" wrapText="1"/>
    </xf>
    <xf numFmtId="0" fontId="57" fillId="0" borderId="11" xfId="39" applyFont="1" applyFill="1" applyBorder="1" applyAlignment="1">
      <alignment vertical="center" wrapText="1"/>
    </xf>
    <xf numFmtId="0" fontId="57" fillId="0" borderId="0" xfId="39" applyFont="1" applyFill="1" applyBorder="1" applyAlignment="1">
      <alignment vertical="center" wrapText="1"/>
    </xf>
    <xf numFmtId="0" fontId="57" fillId="0" borderId="0" xfId="39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2" fontId="7" fillId="6" borderId="20" xfId="0" applyNumberFormat="1" applyFont="1" applyFill="1" applyBorder="1" applyAlignment="1">
      <alignment vertical="center" wrapText="1"/>
    </xf>
    <xf numFmtId="2" fontId="7" fillId="6" borderId="15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58" fillId="16" borderId="19" xfId="0" applyNumberFormat="1" applyFont="1" applyFill="1" applyBorder="1" applyAlignment="1">
      <alignment horizontal="center" vertical="top" wrapText="1"/>
    </xf>
    <xf numFmtId="0" fontId="58" fillId="16" borderId="2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0" fillId="34" borderId="29" xfId="0" applyFont="1" applyFill="1" applyBorder="1" applyAlignment="1">
      <alignment horizontal="center" wrapText="1"/>
    </xf>
    <xf numFmtId="0" fontId="10" fillId="34" borderId="30" xfId="0" applyFont="1" applyFill="1" applyBorder="1" applyAlignment="1">
      <alignment horizontal="left" wrapText="1"/>
    </xf>
    <xf numFmtId="0" fontId="10" fillId="34" borderId="31" xfId="0" applyFont="1" applyFill="1" applyBorder="1" applyAlignment="1">
      <alignment horizontal="left" wrapText="1"/>
    </xf>
    <xf numFmtId="0" fontId="10" fillId="34" borderId="20" xfId="0" applyFont="1" applyFill="1" applyBorder="1" applyAlignment="1">
      <alignment horizontal="left" textRotation="90" wrapText="1"/>
    </xf>
    <xf numFmtId="0" fontId="10" fillId="34" borderId="21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1" fillId="0" borderId="0" xfId="55" applyFont="1" applyAlignment="1">
      <alignment horizontal="left"/>
      <protection/>
    </xf>
    <xf numFmtId="0" fontId="22" fillId="0" borderId="0" xfId="0" applyFont="1" applyAlignment="1">
      <alignment horizontal="left" vertical="center"/>
    </xf>
    <xf numFmtId="0" fontId="7" fillId="0" borderId="17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1" fillId="0" borderId="18" xfId="0" applyFont="1" applyBorder="1" applyAlignment="1">
      <alignment horizontal="left"/>
    </xf>
    <xf numFmtId="0" fontId="63" fillId="0" borderId="18" xfId="0" applyFont="1" applyBorder="1" applyAlignment="1">
      <alignment horizontal="left"/>
    </xf>
    <xf numFmtId="0" fontId="8" fillId="0" borderId="18" xfId="0" applyFont="1" applyFill="1" applyBorder="1" applyAlignment="1">
      <alignment vertical="center"/>
    </xf>
    <xf numFmtId="0" fontId="7" fillId="0" borderId="17" xfId="0" applyFont="1" applyBorder="1" applyAlignment="1">
      <alignment/>
    </xf>
    <xf numFmtId="0" fontId="51" fillId="0" borderId="17" xfId="55" applyFont="1" applyBorder="1">
      <alignment/>
      <protection/>
    </xf>
    <xf numFmtId="0" fontId="22" fillId="0" borderId="17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Fill="1" applyBorder="1" applyAlignment="1">
      <alignment horizontal="left"/>
    </xf>
    <xf numFmtId="0" fontId="64" fillId="0" borderId="0" xfId="0" applyFont="1" applyAlignment="1">
      <alignment horizontal="center"/>
    </xf>
    <xf numFmtId="14" fontId="64" fillId="0" borderId="0" xfId="0" applyNumberFormat="1" applyFont="1" applyAlignment="1">
      <alignment horizontal="center"/>
    </xf>
    <xf numFmtId="2" fontId="65" fillId="0" borderId="0" xfId="0" applyNumberFormat="1" applyFont="1" applyFill="1" applyBorder="1" applyAlignment="1">
      <alignment horizontal="center" vertical="top" wrapText="1"/>
    </xf>
    <xf numFmtId="0" fontId="10" fillId="34" borderId="27" xfId="0" applyFont="1" applyFill="1" applyBorder="1" applyAlignment="1">
      <alignment horizontal="center" wrapText="1"/>
    </xf>
    <xf numFmtId="0" fontId="59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/>
    </xf>
    <xf numFmtId="16" fontId="7" fillId="0" borderId="22" xfId="0" applyNumberFormat="1" applyFont="1" applyFill="1" applyBorder="1" applyAlignment="1">
      <alignment horizontal="center"/>
    </xf>
    <xf numFmtId="16" fontId="7" fillId="0" borderId="11" xfId="0" applyNumberFormat="1" applyFont="1" applyFill="1" applyBorder="1" applyAlignment="1">
      <alignment horizontal="center"/>
    </xf>
    <xf numFmtId="16" fontId="7" fillId="0" borderId="23" xfId="0" applyNumberFormat="1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" fontId="8" fillId="6" borderId="18" xfId="0" applyNumberFormat="1" applyFont="1" applyFill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" fontId="8" fillId="6" borderId="1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1" fontId="7" fillId="0" borderId="22" xfId="0" applyNumberFormat="1" applyFont="1" applyFill="1" applyBorder="1" applyAlignment="1">
      <alignment horizontal="center" vertical="center" textRotation="90" wrapText="1"/>
    </xf>
    <xf numFmtId="1" fontId="7" fillId="0" borderId="18" xfId="0" applyNumberFormat="1" applyFont="1" applyFill="1" applyBorder="1" applyAlignment="1">
      <alignment horizontal="center" vertical="center" textRotation="90" wrapText="1"/>
    </xf>
    <xf numFmtId="0" fontId="65" fillId="0" borderId="24" xfId="0" applyFont="1" applyFill="1" applyBorder="1" applyAlignment="1">
      <alignment horizontal="center" vertical="center" textRotation="90"/>
    </xf>
    <xf numFmtId="0" fontId="65" fillId="0" borderId="17" xfId="0" applyFont="1" applyFill="1" applyBorder="1" applyAlignment="1">
      <alignment horizontal="center" vertical="center" textRotation="90"/>
    </xf>
    <xf numFmtId="0" fontId="65" fillId="0" borderId="14" xfId="0" applyFont="1" applyFill="1" applyBorder="1" applyAlignment="1">
      <alignment horizontal="center" vertical="center" textRotation="90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7" fillId="26" borderId="23" xfId="39" applyFont="1" applyBorder="1" applyAlignment="1">
      <alignment horizontal="center" vertical="center" textRotation="90"/>
    </xf>
    <xf numFmtId="0" fontId="57" fillId="26" borderId="13" xfId="39" applyFont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7"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Users\dn616\AppData\Local\Microsoft\Windows\Temporary%20Internet%20Files\Content.Outlook\DFO1ZMZ4\IOU%20NED%20Ranglijst%202019%20JEROEN%20v12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OU NED Ranglijst 2019 JEROEN v"/>
    </sheetNames>
    <definedNames>
      <definedName name="ControleDeelnemers"/>
    </defined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HQ459"/>
  <sheetViews>
    <sheetView tabSelected="1" zoomScale="120" zoomScaleNormal="120" zoomScalePageLayoutView="0" workbookViewId="0" topLeftCell="A1">
      <pane xSplit="9" ySplit="4" topLeftCell="J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C314" sqref="C314"/>
    </sheetView>
  </sheetViews>
  <sheetFormatPr defaultColWidth="6.83203125" defaultRowHeight="11.25"/>
  <cols>
    <col min="1" max="1" width="7.16015625" style="31" bestFit="1" customWidth="1"/>
    <col min="2" max="2" width="11.33203125" style="158" bestFit="1" customWidth="1"/>
    <col min="3" max="3" width="24.16015625" style="49" bestFit="1" customWidth="1"/>
    <col min="4" max="4" width="7.33203125" style="89" bestFit="1" customWidth="1"/>
    <col min="5" max="5" width="17.66015625" style="110" bestFit="1" customWidth="1"/>
    <col min="6" max="6" width="7.33203125" style="34" bestFit="1" customWidth="1"/>
    <col min="7" max="7" width="13.66015625" style="153" bestFit="1" customWidth="1"/>
    <col min="8" max="8" width="7.33203125" style="19" bestFit="1" customWidth="1"/>
    <col min="9" max="9" width="7.33203125" style="75" bestFit="1" customWidth="1"/>
    <col min="10" max="10" width="13.5" style="119" customWidth="1"/>
    <col min="11" max="11" width="3.16015625" style="58" hidden="1" customWidth="1"/>
    <col min="12" max="12" width="7.83203125" style="60" customWidth="1"/>
    <col min="13" max="13" width="10.16015625" style="17" customWidth="1"/>
    <col min="14" max="14" width="3.16015625" style="21" customWidth="1"/>
    <col min="15" max="15" width="9" style="45" customWidth="1"/>
    <col min="16" max="16" width="10.16015625" style="106" customWidth="1"/>
    <col min="17" max="17" width="3.16015625" style="58" customWidth="1"/>
    <col min="18" max="18" width="7.83203125" style="60" customWidth="1"/>
    <col min="19" max="19" width="10.16015625" style="17" customWidth="1"/>
    <col min="20" max="20" width="3.16015625" style="21" customWidth="1"/>
    <col min="21" max="21" width="9" style="45" customWidth="1"/>
    <col min="22" max="22" width="12.5" style="106" customWidth="1"/>
    <col min="23" max="23" width="3.16015625" style="58" customWidth="1"/>
    <col min="24" max="24" width="8.16015625" style="60" customWidth="1"/>
    <col min="25" max="25" width="10.83203125" style="115" customWidth="1"/>
    <col min="26" max="26" width="3.16015625" style="21" customWidth="1"/>
    <col min="27" max="27" width="8.83203125" style="45" customWidth="1"/>
    <col min="28" max="28" width="11" style="106" customWidth="1"/>
    <col min="29" max="29" width="2" style="58" customWidth="1"/>
    <col min="30" max="30" width="10" style="60" customWidth="1"/>
    <col min="31" max="31" width="12.5" style="38" customWidth="1"/>
    <col min="32" max="32" width="3.16015625" style="21" customWidth="1"/>
    <col min="33" max="33" width="7.83203125" style="38" customWidth="1"/>
    <col min="34" max="34" width="11.5" style="61" customWidth="1"/>
    <col min="35" max="35" width="3.16015625" style="58" customWidth="1"/>
    <col min="36" max="36" width="10" style="60" customWidth="1"/>
    <col min="37" max="37" width="13.83203125" style="38" customWidth="1"/>
    <col min="38" max="38" width="3.16015625" style="21" customWidth="1"/>
    <col min="39" max="39" width="10" style="38" customWidth="1"/>
    <col min="40" max="40" width="11.5" style="61" hidden="1" customWidth="1"/>
    <col min="41" max="41" width="3.16015625" style="58" hidden="1" customWidth="1"/>
    <col min="42" max="42" width="10" style="60" hidden="1" customWidth="1"/>
    <col min="43" max="43" width="10.83203125" style="38" hidden="1" customWidth="1"/>
    <col min="44" max="44" width="3.16015625" style="21" hidden="1" customWidth="1"/>
    <col min="45" max="45" width="10" style="38" hidden="1" customWidth="1"/>
    <col min="46" max="46" width="11.5" style="61" hidden="1" customWidth="1"/>
    <col min="47" max="47" width="3.16015625" style="58" hidden="1" customWidth="1"/>
    <col min="48" max="48" width="10" style="60" hidden="1" customWidth="1"/>
    <col min="49" max="49" width="10.83203125" style="38" hidden="1" customWidth="1"/>
    <col min="50" max="50" width="3.16015625" style="21" hidden="1" customWidth="1"/>
    <col min="51" max="51" width="10" style="38" hidden="1" customWidth="1"/>
    <col min="52" max="52" width="11.5" style="61" hidden="1" customWidth="1"/>
    <col min="53" max="53" width="3.16015625" style="58" hidden="1" customWidth="1"/>
    <col min="54" max="54" width="10" style="60" hidden="1" customWidth="1"/>
    <col min="55" max="55" width="10.83203125" style="38" hidden="1" customWidth="1"/>
    <col min="56" max="56" width="3.16015625" style="21" hidden="1" customWidth="1"/>
    <col min="57" max="57" width="10" style="38" hidden="1" customWidth="1"/>
    <col min="58" max="58" width="11.5" style="61" hidden="1" customWidth="1"/>
    <col min="59" max="59" width="3.16015625" style="58" hidden="1" customWidth="1"/>
    <col min="60" max="60" width="10" style="60" hidden="1" customWidth="1"/>
    <col min="61" max="61" width="10.83203125" style="38" hidden="1" customWidth="1"/>
    <col min="62" max="62" width="3.16015625" style="21" hidden="1" customWidth="1"/>
    <col min="63" max="63" width="10" style="38" hidden="1" customWidth="1"/>
    <col min="64" max="64" width="11.5" style="61" hidden="1" customWidth="1"/>
    <col min="65" max="65" width="3.16015625" style="58" hidden="1" customWidth="1"/>
    <col min="66" max="66" width="10" style="60" hidden="1" customWidth="1"/>
    <col min="67" max="67" width="10.83203125" style="38" hidden="1" customWidth="1"/>
    <col min="68" max="68" width="3.16015625" style="21" hidden="1" customWidth="1"/>
    <col min="69" max="69" width="10" style="38" hidden="1" customWidth="1"/>
    <col min="70" max="70" width="14" style="46" customWidth="1"/>
    <col min="71" max="71" width="10.5" style="22" customWidth="1"/>
    <col min="72" max="72" width="2.83203125" style="22" hidden="1" customWidth="1"/>
    <col min="73" max="73" width="8.5" style="17" customWidth="1"/>
    <col min="74" max="74" width="9.16015625" style="47" customWidth="1"/>
    <col min="75" max="95" width="7.83203125" style="48" hidden="1" customWidth="1"/>
    <col min="96" max="96" width="12.16015625" style="44" customWidth="1"/>
    <col min="97" max="97" width="15" style="38" bestFit="1" customWidth="1"/>
    <col min="98" max="98" width="15.83203125" style="38" bestFit="1" customWidth="1"/>
    <col min="99" max="99" width="15.16015625" style="38" bestFit="1" customWidth="1"/>
    <col min="100" max="100" width="9.16015625" style="38" customWidth="1"/>
    <col min="101" max="107" width="5.5" style="1" customWidth="1"/>
    <col min="108" max="108" width="9.5" style="1" bestFit="1" customWidth="1"/>
    <col min="109" max="16384" width="6.83203125" style="1" customWidth="1"/>
  </cols>
  <sheetData>
    <row r="1" spans="1:100" s="10" customFormat="1" ht="27" customHeight="1" thickBot="1">
      <c r="A1" s="190">
        <v>1</v>
      </c>
      <c r="B1" s="199" t="s">
        <v>32</v>
      </c>
      <c r="C1" s="197" t="s">
        <v>5</v>
      </c>
      <c r="D1" s="195" t="s">
        <v>15</v>
      </c>
      <c r="E1" s="193" t="s">
        <v>119</v>
      </c>
      <c r="F1" s="201" t="s">
        <v>37</v>
      </c>
      <c r="G1" s="199" t="s">
        <v>88</v>
      </c>
      <c r="H1" s="195" t="s">
        <v>93</v>
      </c>
      <c r="I1" s="203" t="s">
        <v>112</v>
      </c>
      <c r="J1" s="116" t="str">
        <f>'Wedstrijdkalender 2020'!$B4</f>
        <v>ZZ cup</v>
      </c>
      <c r="K1" s="131">
        <f>'Wedstrijdkalender 2020'!$I4</f>
        <v>1</v>
      </c>
      <c r="L1" s="62">
        <f>'Wedstrijdkalender 2020'!$A4</f>
        <v>1</v>
      </c>
      <c r="M1" s="117" t="str">
        <f>'Wedstrijdkalender 2020'!$B5</f>
        <v>Goldcup</v>
      </c>
      <c r="N1" s="12">
        <f>'Wedstrijdkalender 2020'!$I5</f>
        <v>1</v>
      </c>
      <c r="O1" s="63">
        <f>'Wedstrijdkalender 2020'!$A5</f>
        <v>2</v>
      </c>
      <c r="P1" s="116" t="str">
        <f>'Wedstrijdkalender 2020'!$B6</f>
        <v>EURO</v>
      </c>
      <c r="Q1" s="131">
        <f>'Wedstrijdkalender 2020'!$I6</f>
        <v>2</v>
      </c>
      <c r="R1" s="62">
        <f>'Wedstrijdkalender 2020'!$A6</f>
        <v>3</v>
      </c>
      <c r="S1" s="117" t="str">
        <f>'Wedstrijdkalender 2020'!$B7</f>
        <v>ONK</v>
      </c>
      <c r="T1" s="12">
        <f>'Wedstrijdkalender 2020'!$I7</f>
        <v>2</v>
      </c>
      <c r="U1" s="63">
        <f>'Wedstrijdkalender 2020'!$A7</f>
        <v>4</v>
      </c>
      <c r="V1" s="116" t="str">
        <f>'Wedstrijdkalender 2020'!$B8</f>
        <v>IDM</v>
      </c>
      <c r="W1" s="131">
        <f>'Wedstrijdkalender 2020'!$I8</f>
        <v>3</v>
      </c>
      <c r="X1" s="62">
        <f>'Wedstrijdkalender 2020'!$A8</f>
        <v>5</v>
      </c>
      <c r="Y1" s="117" t="str">
        <f>'Wedstrijdkalender 2020'!$B9</f>
        <v>ONK Sprint</v>
      </c>
      <c r="Z1" s="12">
        <f>'Wedstrijdkalender 2020'!$I9</f>
        <v>1</v>
      </c>
      <c r="AA1" s="63">
        <f>'Wedstrijdkalender 2020'!$A9</f>
        <v>6</v>
      </c>
      <c r="AB1" s="116" t="str">
        <f>'Wedstrijdkalender 2020'!$B10</f>
        <v>OOK</v>
      </c>
      <c r="AC1" s="131">
        <f>'Wedstrijdkalender 2020'!$I10</f>
        <v>3</v>
      </c>
      <c r="AD1" s="62">
        <f>'Wedstrijdkalender 2020'!$A10</f>
        <v>7</v>
      </c>
      <c r="AE1" s="117" t="str">
        <f>'Wedstrijdkalender 2020'!$B11</f>
        <v>Zilveren Spiegel</v>
      </c>
      <c r="AF1" s="12">
        <f>'Wedstrijdkalender 2020'!$I11</f>
        <v>2</v>
      </c>
      <c r="AG1" s="63">
        <f>'Wedstrijdkalender 2020'!$A11</f>
        <v>8</v>
      </c>
      <c r="AH1" s="116" t="str">
        <f>'Wedstrijdkalender 2020'!$B12</f>
        <v>De Biercup </v>
      </c>
      <c r="AI1" s="131">
        <f>'Wedstrijdkalender 2020'!$I12</f>
        <v>1</v>
      </c>
      <c r="AJ1" s="62">
        <f>'Wedstrijdkalender 2020'!$A12</f>
        <v>9</v>
      </c>
      <c r="AK1" s="117" t="str">
        <f>'Wedstrijdkalender 2020'!$B13</f>
        <v>De Finale </v>
      </c>
      <c r="AL1" s="12">
        <f>'Wedstrijdkalender 2020'!$I13</f>
        <v>2</v>
      </c>
      <c r="AM1" s="63">
        <f>'Wedstrijdkalender 2020'!$A13</f>
        <v>10</v>
      </c>
      <c r="AN1" s="116" t="str">
        <f>'Wedstrijdkalender 2020'!$B14</f>
        <v>Reserve</v>
      </c>
      <c r="AO1" s="131">
        <f>'Wedstrijdkalender 2020'!$I14</f>
        <v>0</v>
      </c>
      <c r="AP1" s="62">
        <f>'Wedstrijdkalender 2020'!$A14</f>
        <v>11</v>
      </c>
      <c r="AQ1" s="117" t="str">
        <f>'Wedstrijdkalender 2020'!$B15</f>
        <v>Reserve</v>
      </c>
      <c r="AR1" s="12">
        <f>'Wedstrijdkalender 2020'!$I15</f>
        <v>0</v>
      </c>
      <c r="AS1" s="63">
        <f>'Wedstrijdkalender 2020'!$A15</f>
        <v>12</v>
      </c>
      <c r="AT1" s="116" t="str">
        <f>'Wedstrijdkalender 2020'!$B16</f>
        <v>Reserve</v>
      </c>
      <c r="AU1" s="131">
        <f>'Wedstrijdkalender 2020'!$I16</f>
        <v>0</v>
      </c>
      <c r="AV1" s="62">
        <f>'Wedstrijdkalender 2020'!$A16</f>
        <v>13</v>
      </c>
      <c r="AW1" s="117" t="str">
        <f>'Wedstrijdkalender 2020'!$B17</f>
        <v>Reserve</v>
      </c>
      <c r="AX1" s="12">
        <f>'Wedstrijdkalender 2020'!$I17</f>
        <v>0</v>
      </c>
      <c r="AY1" s="63">
        <f>'Wedstrijdkalender 2020'!$A17</f>
        <v>14</v>
      </c>
      <c r="AZ1" s="116" t="str">
        <f>'Wedstrijdkalender 2020'!$B18</f>
        <v>Reserve</v>
      </c>
      <c r="BA1" s="131">
        <f>'Wedstrijdkalender 2020'!$I18</f>
        <v>0</v>
      </c>
      <c r="BB1" s="62">
        <f>'Wedstrijdkalender 2020'!$A18</f>
        <v>15</v>
      </c>
      <c r="BC1" s="117" t="str">
        <f>'Wedstrijdkalender 2020'!$B19</f>
        <v>Reserve</v>
      </c>
      <c r="BD1" s="12">
        <f>'Wedstrijdkalender 2020'!$I19</f>
        <v>0</v>
      </c>
      <c r="BE1" s="63">
        <f>'Wedstrijdkalender 2020'!$A19</f>
        <v>16</v>
      </c>
      <c r="BF1" s="116" t="str">
        <f>'Wedstrijdkalender 2020'!$B20</f>
        <v>Reserve</v>
      </c>
      <c r="BG1" s="131">
        <f>'Wedstrijdkalender 2020'!$I20</f>
        <v>0</v>
      </c>
      <c r="BH1" s="62">
        <f>'Wedstrijdkalender 2020'!$A20</f>
        <v>17</v>
      </c>
      <c r="BI1" s="117" t="str">
        <f>'Wedstrijdkalender 2020'!$B21</f>
        <v>Reserve</v>
      </c>
      <c r="BJ1" s="12">
        <f>'Wedstrijdkalender 2020'!$I21</f>
        <v>0</v>
      </c>
      <c r="BK1" s="63">
        <f>'Wedstrijdkalender 2020'!$A21</f>
        <v>18</v>
      </c>
      <c r="BL1" s="116" t="str">
        <f>'Wedstrijdkalender 2020'!$B22</f>
        <v>Reserve</v>
      </c>
      <c r="BM1" s="131">
        <f>'Wedstrijdkalender 2020'!$I22</f>
        <v>0</v>
      </c>
      <c r="BN1" s="62">
        <f>'Wedstrijdkalender 2020'!$A22</f>
        <v>19</v>
      </c>
      <c r="BO1" s="117" t="str">
        <f>'Wedstrijdkalender 2020'!$B23</f>
        <v>Reserve</v>
      </c>
      <c r="BP1" s="12">
        <f>'Wedstrijdkalender 2020'!$I23</f>
        <v>0</v>
      </c>
      <c r="BQ1" s="63">
        <f>'Wedstrijdkalender 2020'!$A23</f>
        <v>20</v>
      </c>
      <c r="BR1" s="188" t="s">
        <v>90</v>
      </c>
      <c r="BS1" s="186" t="s">
        <v>92</v>
      </c>
      <c r="BT1" s="11"/>
      <c r="BU1" s="186" t="s">
        <v>91</v>
      </c>
      <c r="BV1" s="184" t="s">
        <v>85</v>
      </c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25"/>
      <c r="CR1" s="14"/>
      <c r="CS1" s="13"/>
      <c r="CT1" s="13"/>
      <c r="CU1" s="15"/>
      <c r="CV1" s="13"/>
    </row>
    <row r="2" spans="1:100" s="7" customFormat="1" ht="37.5" customHeight="1" thickBot="1">
      <c r="A2" s="191"/>
      <c r="B2" s="200"/>
      <c r="C2" s="198"/>
      <c r="D2" s="196"/>
      <c r="E2" s="194"/>
      <c r="F2" s="202"/>
      <c r="G2" s="200"/>
      <c r="H2" s="196"/>
      <c r="I2" s="204"/>
      <c r="J2" s="175" t="str">
        <f>'Wedstrijdkalender 2020'!$C4</f>
        <v>Zuidlaren</v>
      </c>
      <c r="K2" s="176"/>
      <c r="L2" s="177"/>
      <c r="M2" s="178" t="str">
        <f>'Wedstrijdkalender 2020'!$C5</f>
        <v>Slotermeer</v>
      </c>
      <c r="N2" s="179"/>
      <c r="O2" s="180"/>
      <c r="P2" s="175" t="str">
        <f>'Wedstrijdkalender 2020'!$C6</f>
        <v>Braassem</v>
      </c>
      <c r="Q2" s="176"/>
      <c r="R2" s="177"/>
      <c r="S2" s="178" t="str">
        <f>'Wedstrijdkalender 2020'!$C7</f>
        <v>Grevelingen</v>
      </c>
      <c r="T2" s="179"/>
      <c r="U2" s="180"/>
      <c r="V2" s="175" t="str">
        <f>'Wedstrijdkalender 2020'!$C8</f>
        <v>Schwielochsee</v>
      </c>
      <c r="W2" s="176"/>
      <c r="X2" s="177"/>
      <c r="Y2" s="178" t="str">
        <f>'Wedstrijdkalender 2020'!$C9</f>
        <v>Langweer</v>
      </c>
      <c r="Z2" s="179"/>
      <c r="AA2" s="180"/>
      <c r="AB2" s="175" t="str">
        <f>'Wedstrijdkalender 2020'!$C10</f>
        <v>Mattsee</v>
      </c>
      <c r="AC2" s="176"/>
      <c r="AD2" s="177"/>
      <c r="AE2" s="178" t="str">
        <f>'Wedstrijdkalender 2020'!$C11</f>
        <v>Spiegelplas</v>
      </c>
      <c r="AF2" s="179"/>
      <c r="AG2" s="180"/>
      <c r="AH2" s="175" t="str">
        <f>'Wedstrijdkalender 2020'!$C12</f>
        <v>Belterwiede</v>
      </c>
      <c r="AI2" s="176"/>
      <c r="AJ2" s="177"/>
      <c r="AK2" s="178" t="str">
        <f>'Wedstrijdkalender 2020'!$C13</f>
        <v>Nieuwkoop</v>
      </c>
      <c r="AL2" s="179"/>
      <c r="AM2" s="180"/>
      <c r="AN2" s="175" t="str">
        <f>'Wedstrijdkalender 2020'!$C14</f>
        <v>Reserve</v>
      </c>
      <c r="AO2" s="176"/>
      <c r="AP2" s="177"/>
      <c r="AQ2" s="178" t="str">
        <f>'Wedstrijdkalender 2020'!$C15</f>
        <v>Reserve</v>
      </c>
      <c r="AR2" s="179"/>
      <c r="AS2" s="180"/>
      <c r="AT2" s="175" t="str">
        <f>'Wedstrijdkalender 2020'!$C16</f>
        <v>Reserve</v>
      </c>
      <c r="AU2" s="176"/>
      <c r="AV2" s="177"/>
      <c r="AW2" s="178" t="str">
        <f>'Wedstrijdkalender 2020'!$C17</f>
        <v>Reserve</v>
      </c>
      <c r="AX2" s="179"/>
      <c r="AY2" s="180"/>
      <c r="AZ2" s="175" t="str">
        <f>'Wedstrijdkalender 2020'!$C18</f>
        <v>Reserve</v>
      </c>
      <c r="BA2" s="176"/>
      <c r="BB2" s="177"/>
      <c r="BC2" s="178" t="str">
        <f>'Wedstrijdkalender 2020'!$C19</f>
        <v>Reserve</v>
      </c>
      <c r="BD2" s="179"/>
      <c r="BE2" s="180"/>
      <c r="BF2" s="175" t="str">
        <f>'Wedstrijdkalender 2020'!$C20</f>
        <v>Reserve</v>
      </c>
      <c r="BG2" s="176"/>
      <c r="BH2" s="177"/>
      <c r="BI2" s="178" t="str">
        <f>'Wedstrijdkalender 2020'!$C21</f>
        <v>Reserve</v>
      </c>
      <c r="BJ2" s="179"/>
      <c r="BK2" s="180"/>
      <c r="BL2" s="175" t="str">
        <f>'Wedstrijdkalender 2020'!$C22</f>
        <v>Reserve</v>
      </c>
      <c r="BM2" s="176"/>
      <c r="BN2" s="177"/>
      <c r="BO2" s="178" t="str">
        <f>'Wedstrijdkalender 2020'!$C23</f>
        <v>Reserve</v>
      </c>
      <c r="BP2" s="179"/>
      <c r="BQ2" s="180"/>
      <c r="BR2" s="189"/>
      <c r="BS2" s="187"/>
      <c r="BT2" s="16" t="s">
        <v>1</v>
      </c>
      <c r="BU2" s="187"/>
      <c r="BV2" s="185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26"/>
      <c r="CR2" s="6"/>
      <c r="CS2" s="5"/>
      <c r="CT2" s="5"/>
      <c r="CU2" s="17"/>
      <c r="CV2" s="17"/>
    </row>
    <row r="3" spans="1:100" s="8" customFormat="1" ht="12.75">
      <c r="A3" s="191"/>
      <c r="B3" s="200"/>
      <c r="C3" s="198"/>
      <c r="D3" s="196"/>
      <c r="E3" s="194"/>
      <c r="F3" s="202"/>
      <c r="G3" s="200"/>
      <c r="H3" s="196"/>
      <c r="I3" s="204"/>
      <c r="J3" s="181">
        <f>'Wedstrijdkalender 2020'!$G4</f>
        <v>44037</v>
      </c>
      <c r="K3" s="182"/>
      <c r="L3" s="183"/>
      <c r="M3" s="172">
        <f>'Wedstrijdkalender 2020'!$G5</f>
        <v>44065</v>
      </c>
      <c r="N3" s="173"/>
      <c r="O3" s="174"/>
      <c r="P3" s="181">
        <f>'Wedstrijdkalender 2020'!$G6</f>
        <v>44075</v>
      </c>
      <c r="Q3" s="182"/>
      <c r="R3" s="183"/>
      <c r="S3" s="172">
        <f>'Wedstrijdkalender 2020'!$G7</f>
        <v>44079</v>
      </c>
      <c r="T3" s="173"/>
      <c r="U3" s="174"/>
      <c r="V3" s="181">
        <f>'Wedstrijdkalender 2020'!$G8</f>
        <v>44090</v>
      </c>
      <c r="W3" s="182"/>
      <c r="X3" s="183"/>
      <c r="Y3" s="172">
        <f>'Wedstrijdkalender 2020'!$G9</f>
        <v>44093</v>
      </c>
      <c r="Z3" s="173"/>
      <c r="AA3" s="174"/>
      <c r="AB3" s="181">
        <f>'Wedstrijdkalender 2020'!$G10</f>
        <v>44099</v>
      </c>
      <c r="AC3" s="182"/>
      <c r="AD3" s="183"/>
      <c r="AE3" s="172">
        <f>'Wedstrijdkalender 2020'!$G11</f>
        <v>44100</v>
      </c>
      <c r="AF3" s="173"/>
      <c r="AG3" s="174"/>
      <c r="AH3" s="181">
        <f>'Wedstrijdkalender 2020'!$G12</f>
        <v>44107</v>
      </c>
      <c r="AI3" s="182"/>
      <c r="AJ3" s="183"/>
      <c r="AK3" s="172">
        <f>'Wedstrijdkalender 2020'!$G13</f>
        <v>44121</v>
      </c>
      <c r="AL3" s="173"/>
      <c r="AM3" s="174"/>
      <c r="AN3" s="181">
        <f>'Wedstrijdkalender 2020'!$G14</f>
        <v>43831</v>
      </c>
      <c r="AO3" s="182"/>
      <c r="AP3" s="183"/>
      <c r="AQ3" s="172">
        <f>'Wedstrijdkalender 2020'!$G15</f>
        <v>43831</v>
      </c>
      <c r="AR3" s="173"/>
      <c r="AS3" s="174"/>
      <c r="AT3" s="181">
        <f>'Wedstrijdkalender 2020'!$G16</f>
        <v>43831</v>
      </c>
      <c r="AU3" s="182"/>
      <c r="AV3" s="183"/>
      <c r="AW3" s="172">
        <f>'Wedstrijdkalender 2020'!$G17</f>
        <v>43831</v>
      </c>
      <c r="AX3" s="173"/>
      <c r="AY3" s="174"/>
      <c r="AZ3" s="181">
        <f>'Wedstrijdkalender 2020'!$G18</f>
        <v>43831</v>
      </c>
      <c r="BA3" s="182"/>
      <c r="BB3" s="183"/>
      <c r="BC3" s="172">
        <f>'Wedstrijdkalender 2020'!$G19</f>
        <v>43831</v>
      </c>
      <c r="BD3" s="173"/>
      <c r="BE3" s="174"/>
      <c r="BF3" s="181">
        <f>'Wedstrijdkalender 2020'!$G20</f>
        <v>43831</v>
      </c>
      <c r="BG3" s="182"/>
      <c r="BH3" s="183"/>
      <c r="BI3" s="172">
        <f>'Wedstrijdkalender 2020'!$G21</f>
        <v>43831</v>
      </c>
      <c r="BJ3" s="173"/>
      <c r="BK3" s="174"/>
      <c r="BL3" s="181">
        <f>'Wedstrijdkalender 2020'!$G22</f>
        <v>43831</v>
      </c>
      <c r="BM3" s="182"/>
      <c r="BN3" s="183"/>
      <c r="BO3" s="172">
        <f>'Wedstrijdkalender 2020'!$G23</f>
        <v>43831</v>
      </c>
      <c r="BP3" s="173"/>
      <c r="BQ3" s="174"/>
      <c r="BR3" s="189"/>
      <c r="BS3" s="187"/>
      <c r="BT3" s="22" t="s">
        <v>31</v>
      </c>
      <c r="BU3" s="187"/>
      <c r="BV3" s="185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27"/>
      <c r="CR3" s="23"/>
      <c r="CS3" s="17"/>
      <c r="CT3" s="17"/>
      <c r="CU3" s="17"/>
      <c r="CV3" s="17"/>
    </row>
    <row r="4" spans="1:100" s="9" customFormat="1" ht="13.5" thickBot="1">
      <c r="A4" s="192"/>
      <c r="B4" s="112"/>
      <c r="C4" s="24"/>
      <c r="D4" s="113"/>
      <c r="E4" s="108"/>
      <c r="F4" s="26"/>
      <c r="G4" s="151" t="s">
        <v>2</v>
      </c>
      <c r="H4" s="27"/>
      <c r="I4" s="87"/>
      <c r="J4" s="88">
        <f>MAX(J5:J250)</f>
        <v>43</v>
      </c>
      <c r="K4" s="105"/>
      <c r="L4" s="132">
        <f>'Wedstrijdkalender 2020'!$H4</f>
        <v>1</v>
      </c>
      <c r="M4" s="120">
        <f>MAX(M5:M250)</f>
        <v>0</v>
      </c>
      <c r="N4" s="104"/>
      <c r="O4" s="139">
        <f>'Wedstrijdkalender 2020'!$H5</f>
        <v>1.1</v>
      </c>
      <c r="P4" s="88">
        <f>MAX(P5:P250)</f>
        <v>0</v>
      </c>
      <c r="Q4" s="105"/>
      <c r="R4" s="132">
        <f>'Wedstrijdkalender 2020'!$H6</f>
        <v>1.25</v>
      </c>
      <c r="S4" s="120">
        <f>MAX(S5:S250)</f>
        <v>0</v>
      </c>
      <c r="T4" s="104"/>
      <c r="U4" s="139">
        <f>'Wedstrijdkalender 2020'!$H7</f>
        <v>1.25</v>
      </c>
      <c r="V4" s="88">
        <f>MAX(V5:V250)</f>
        <v>0</v>
      </c>
      <c r="W4" s="105"/>
      <c r="X4" s="132">
        <f>'Wedstrijdkalender 2020'!$H8</f>
        <v>1.25</v>
      </c>
      <c r="Y4" s="120">
        <f>MAX(Y5:Y250)</f>
        <v>0</v>
      </c>
      <c r="Z4" s="104"/>
      <c r="AA4" s="139">
        <f>'Wedstrijdkalender 2020'!$H9</f>
        <v>1.25</v>
      </c>
      <c r="AB4" s="88">
        <f>MAX(AB5:AB250)</f>
        <v>0</v>
      </c>
      <c r="AC4" s="105"/>
      <c r="AD4" s="132">
        <f>'Wedstrijdkalender 2020'!$H10</f>
        <v>1.25</v>
      </c>
      <c r="AE4" s="120">
        <f>MAX(AE5:AE250)</f>
        <v>0</v>
      </c>
      <c r="AF4" s="104"/>
      <c r="AG4" s="139">
        <f>'Wedstrijdkalender 2020'!$H11</f>
        <v>1</v>
      </c>
      <c r="AH4" s="88">
        <f>MAX(AH5:AH250)</f>
        <v>0</v>
      </c>
      <c r="AI4" s="105"/>
      <c r="AJ4" s="132">
        <f>'Wedstrijdkalender 2020'!$H12</f>
        <v>1</v>
      </c>
      <c r="AK4" s="120">
        <f>MAX(AK5:AK250)</f>
        <v>0</v>
      </c>
      <c r="AL4" s="104"/>
      <c r="AM4" s="139">
        <f>'Wedstrijdkalender 2020'!$H13</f>
        <v>1</v>
      </c>
      <c r="AN4" s="88">
        <f>MAX(AN5:AN250)</f>
        <v>0</v>
      </c>
      <c r="AO4" s="105"/>
      <c r="AP4" s="132">
        <f>'Wedstrijdkalender 2020'!$H14</f>
        <v>1</v>
      </c>
      <c r="AQ4" s="120">
        <f>MAX(AQ5:AQ250)</f>
        <v>0</v>
      </c>
      <c r="AR4" s="104"/>
      <c r="AS4" s="139">
        <f>'Wedstrijdkalender 2020'!$H15</f>
        <v>1</v>
      </c>
      <c r="AT4" s="88">
        <f>MAX(AT5:AT250)</f>
        <v>0</v>
      </c>
      <c r="AU4" s="105"/>
      <c r="AV4" s="132">
        <f>'Wedstrijdkalender 2020'!$H16</f>
        <v>1</v>
      </c>
      <c r="AW4" s="120">
        <f>MAX(AW5:AW250)</f>
        <v>0</v>
      </c>
      <c r="AX4" s="104"/>
      <c r="AY4" s="139">
        <f>'Wedstrijdkalender 2020'!$H17</f>
        <v>1</v>
      </c>
      <c r="AZ4" s="88">
        <f>MAX(AZ5:AZ250)</f>
        <v>0</v>
      </c>
      <c r="BA4" s="105"/>
      <c r="BB4" s="132">
        <f>'Wedstrijdkalender 2020'!$H18</f>
        <v>1</v>
      </c>
      <c r="BC4" s="120">
        <f>MAX(BC5:BC250)</f>
        <v>0</v>
      </c>
      <c r="BD4" s="104"/>
      <c r="BE4" s="139">
        <f>'Wedstrijdkalender 2020'!$H19</f>
        <v>1</v>
      </c>
      <c r="BF4" s="88">
        <f>MAX(BF5:BF250)</f>
        <v>0</v>
      </c>
      <c r="BG4" s="105"/>
      <c r="BH4" s="132">
        <f>'Wedstrijdkalender 2020'!$H20</f>
        <v>1</v>
      </c>
      <c r="BI4" s="120">
        <f>MAX(BI5:BI250)</f>
        <v>0</v>
      </c>
      <c r="BJ4" s="104"/>
      <c r="BK4" s="139">
        <f>'Wedstrijdkalender 2020'!$H21</f>
        <v>1</v>
      </c>
      <c r="BL4" s="88">
        <f>MAX(BL5:BL250)</f>
        <v>0</v>
      </c>
      <c r="BM4" s="105"/>
      <c r="BN4" s="132">
        <f>'Wedstrijdkalender 2020'!$H22</f>
        <v>1</v>
      </c>
      <c r="BO4" s="120">
        <f>MAX(BO5:BO250)</f>
        <v>0</v>
      </c>
      <c r="BP4" s="104"/>
      <c r="BQ4" s="139">
        <f>'Wedstrijdkalender 2020'!$H23</f>
        <v>1</v>
      </c>
      <c r="BR4" s="28"/>
      <c r="BS4" s="29"/>
      <c r="BT4" s="29"/>
      <c r="BU4" s="25"/>
      <c r="BV4" s="30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5"/>
      <c r="CS4" s="25"/>
      <c r="CT4" s="25"/>
      <c r="CU4" s="25"/>
      <c r="CV4" s="25"/>
    </row>
    <row r="5" spans="1:95" ht="13.5" customHeight="1">
      <c r="A5" s="31">
        <v>1</v>
      </c>
      <c r="B5" s="147" t="s">
        <v>28</v>
      </c>
      <c r="C5" s="159" t="s">
        <v>40</v>
      </c>
      <c r="D5" s="89">
        <v>1</v>
      </c>
      <c r="E5" s="109" t="s">
        <v>55</v>
      </c>
      <c r="F5" s="150">
        <v>2</v>
      </c>
      <c r="G5" s="150" t="s">
        <v>97</v>
      </c>
      <c r="H5" s="109" t="s">
        <v>2</v>
      </c>
      <c r="I5" s="74">
        <f>BV5</f>
        <v>1821.1918783585656</v>
      </c>
      <c r="J5" s="118">
        <v>1</v>
      </c>
      <c r="K5" s="58">
        <f>IF(AND(K$1&lt;&gt;$F5,J5&gt;0)=TRUE,1,"")</f>
        <v>1</v>
      </c>
      <c r="L5" s="59">
        <f>IF(J5="",0,(L$4*(101+(1000*LOG(J$4,10))-(1000*LOG(J5,10)))))</f>
        <v>1734.4684555795864</v>
      </c>
      <c r="M5" s="107"/>
      <c r="N5" s="21">
        <f>IF(AND(N$1&lt;&gt;$F5,M5&gt;0)=TRUE,1,"")</f>
      </c>
      <c r="O5" s="35">
        <f>IF(M5="",0,(O$4*(101+(1000*LOG(M$4,10))-(1000*LOG(M5,10)))))</f>
        <v>0</v>
      </c>
      <c r="Q5" s="58">
        <f>IF(AND(Q$1&lt;&gt;$F5,P5&gt;0)=TRUE,1,"")</f>
      </c>
      <c r="R5" s="59">
        <f>IF(P5="",0,(R$4*(101+(1000*LOG(P$4,10))-(1000*LOG(P5,10)))))</f>
        <v>0</v>
      </c>
      <c r="S5" s="107"/>
      <c r="T5" s="21">
        <f>IF(AND(T$1&lt;&gt;$F5,S5&gt;0)=TRUE,1,"")</f>
      </c>
      <c r="U5" s="35">
        <f>IF(S5="",0,(U$4*(101+(1000*LOG(S$4,10))-(1000*LOG(S5,10)))))</f>
        <v>0</v>
      </c>
      <c r="W5" s="58">
        <f>IF(AND(W$1&lt;&gt;$F5,V5&gt;0)=TRUE,1,"")</f>
      </c>
      <c r="X5" s="59">
        <f>IF(V5="",0,(X$4*(101+(1000*LOG(V$4,10))-(1000*LOG(V5,10)))))</f>
        <v>0</v>
      </c>
      <c r="Z5" s="21">
        <f>IF(AND(Z$1&lt;&gt;$F5,Y5&gt;0)=TRUE,1,"")</f>
      </c>
      <c r="AA5" s="35">
        <f>IF(Y5="",0,(AA$4*(101+(1000*LOG(Y$4,10))-(1000*LOG(Y5,10)))))</f>
        <v>0</v>
      </c>
      <c r="AC5" s="58">
        <f>IF(AND(AC$1&lt;&gt;$F5,AB5&gt;0)=TRUE,1,"")</f>
      </c>
      <c r="AD5" s="59">
        <f>IF(AB5="",0,(AD$4*(101+(1000*LOG(AB$4,10))-(1000*LOG(AB5,10)))))</f>
        <v>0</v>
      </c>
      <c r="AF5" s="21">
        <f>IF(AND(AF$1&lt;&gt;$F5,AE5&gt;0)=TRUE,1,"")</f>
      </c>
      <c r="AG5" s="37">
        <f>IF(AE5="",0,(AG$4*(101+(1000*LOG(AE$4,10))-(1000*LOG(AE5,10)))))</f>
        <v>0</v>
      </c>
      <c r="AI5" s="58">
        <f>IF(AND(AI$1&lt;&gt;$F5,AH5&gt;0)=TRUE,1,"")</f>
      </c>
      <c r="AJ5" s="59">
        <f>IF(AH5="",0,(AJ$4*(101+(1000*LOG(AH$4,10))-(1000*LOG(AH5,10)))))</f>
        <v>0</v>
      </c>
      <c r="AL5" s="21">
        <f>IF(AND(AL$1&lt;&gt;$F5,AK5&gt;0)=TRUE,1,"")</f>
      </c>
      <c r="AM5" s="37">
        <f>IF(AK5="",0,(AM$4*(101+(1000*LOG(AK$4,10))-(1000*LOG(AK5,10)))))</f>
        <v>0</v>
      </c>
      <c r="AO5" s="58">
        <f>IF(AND(AO$1&lt;&gt;$F5,AN5&gt;0)=TRUE,1,"")</f>
      </c>
      <c r="AP5" s="59">
        <f>IF(AN5="",0,(AP$4*(101+(1000*LOG(AN$4,10))-(1000*LOG(AN5,10)))))</f>
        <v>0</v>
      </c>
      <c r="AR5" s="21">
        <f>IF(AND(AR$1&lt;&gt;$F5,AQ5&gt;0)=TRUE,1,"")</f>
      </c>
      <c r="AS5" s="37">
        <f>IF(AQ5="",0,(AS$4*(101+(1000*LOG(AQ$4,10))-(1000*LOG(AQ5,10)))))</f>
        <v>0</v>
      </c>
      <c r="AU5" s="58">
        <f>IF(AND(AU$1&lt;&gt;$F5,AT5&gt;0)=TRUE,1,"")</f>
      </c>
      <c r="AV5" s="59">
        <f>IF(AT5="",0,(AV$4*(101+(1000*LOG(AT$4,10))-(1000*LOG(AT5,10)))))</f>
        <v>0</v>
      </c>
      <c r="AX5" s="21">
        <f>IF(AND(AX$1&lt;&gt;$F5,AW5&gt;0)=TRUE,1,"")</f>
      </c>
      <c r="AY5" s="37">
        <f>IF(AW5="",0,(AY$4*(101+(1000*LOG(AW$4,10))-(1000*LOG(AW5,10)))))</f>
        <v>0</v>
      </c>
      <c r="BA5" s="58">
        <f>IF(AND(BA$1&lt;&gt;$F5,AZ5&gt;0)=TRUE,1,"")</f>
      </c>
      <c r="BB5" s="59">
        <f>IF(AZ5="",0,(BB$4*(101+(1000*LOG(AZ$4,10))-(1000*LOG(AZ5,10)))))</f>
        <v>0</v>
      </c>
      <c r="BD5" s="21">
        <f>IF(AND(BD$1&lt;&gt;$F5,BC5&gt;0)=TRUE,1,"")</f>
      </c>
      <c r="BE5" s="37">
        <f>IF(BC5="",0,(BE$4*(101+(1000*LOG(BC$4,10))-(1000*LOG(BC5,10)))))</f>
        <v>0</v>
      </c>
      <c r="BG5" s="58">
        <f>IF(AND(BG$1&lt;&gt;$F5,BF5&gt;0)=TRUE,1,"")</f>
      </c>
      <c r="BH5" s="59">
        <f>IF(BF5="",0,(BH$4*(101+(1000*LOG(BF$4,10))-(1000*LOG(BF5,10)))))</f>
        <v>0</v>
      </c>
      <c r="BJ5" s="21">
        <f>IF(AND(BJ$1&lt;&gt;$F5,BI5&gt;0)=TRUE,1,"")</f>
      </c>
      <c r="BK5" s="37">
        <f>IF(BI5="",0,(BK$4*(101+(1000*LOG(BI$4,10))-(1000*LOG(BI5,10)))))</f>
        <v>0</v>
      </c>
      <c r="BM5" s="58">
        <f>IF(AND(BM$1&lt;&gt;$F5,BL5&gt;0)=TRUE,1,"")</f>
      </c>
      <c r="BN5" s="59">
        <f>IF(BL5="",0,(BN$4*(101+(1000*LOG(BL$4,10))-(1000*LOG(BL5,10)))))</f>
        <v>0</v>
      </c>
      <c r="BP5" s="21">
        <f>IF(AND(BP$1&lt;&gt;$F5,BO5&gt;0)=TRUE,1,"")</f>
      </c>
      <c r="BQ5" s="37">
        <f>IF(BO5="",0,(BQ$4*(101+(1000*LOG(BO$4,10))-(1000*LOG(BO5,10)))))</f>
        <v>0</v>
      </c>
      <c r="BR5" s="36">
        <f>L5+O5+R5+U5+X5+AA5+AD5+AG5+AJ5+AM5+AP5+AS5+AV5+AY5+BB5+BE5+BH5+BK5+BN5+BQ5</f>
        <v>1734.4684555795864</v>
      </c>
      <c r="BS5" s="39">
        <f>CQ5</f>
        <v>1734.4684555795864</v>
      </c>
      <c r="BT5" s="21" t="str">
        <f>IF(MAX(BP5,BM5,BJ5,BG5,BD5,BA5,AX5,AU5,AR5,AO5,AL5,AI5,AF5,AC5,Z5,W5,T5,Q5,N5,K5)&gt;0,"*","")</f>
        <v>*</v>
      </c>
      <c r="BU5" s="37">
        <f>IF(BT5="*",BS5*0.05,0)</f>
        <v>86.72342277897933</v>
      </c>
      <c r="BV5" s="40">
        <f>BS5+BU5</f>
        <v>1821.1918783585656</v>
      </c>
      <c r="BW5" s="33">
        <f>L5</f>
        <v>1734.4684555795864</v>
      </c>
      <c r="BX5" s="33">
        <f>O5</f>
        <v>0</v>
      </c>
      <c r="BY5" s="33">
        <f>R5</f>
        <v>0</v>
      </c>
      <c r="BZ5" s="33">
        <f>U5</f>
        <v>0</v>
      </c>
      <c r="CA5" s="33">
        <f>X5</f>
        <v>0</v>
      </c>
      <c r="CB5" s="33">
        <f>AA5</f>
        <v>0</v>
      </c>
      <c r="CC5" s="33">
        <f>AD5</f>
        <v>0</v>
      </c>
      <c r="CD5" s="33">
        <f>AG5</f>
        <v>0</v>
      </c>
      <c r="CE5" s="33">
        <f>AJ5</f>
        <v>0</v>
      </c>
      <c r="CF5" s="33">
        <f>AM5</f>
        <v>0</v>
      </c>
      <c r="CG5" s="33">
        <f>AP5</f>
        <v>0</v>
      </c>
      <c r="CH5" s="33">
        <f>AS5</f>
        <v>0</v>
      </c>
      <c r="CI5" s="33">
        <f>AV5</f>
        <v>0</v>
      </c>
      <c r="CJ5" s="33">
        <f>AY5</f>
        <v>0</v>
      </c>
      <c r="CK5" s="33">
        <f>BB5</f>
        <v>0</v>
      </c>
      <c r="CL5" s="33">
        <f>BE5</f>
        <v>0</v>
      </c>
      <c r="CM5" s="33">
        <f>BH5</f>
        <v>0</v>
      </c>
      <c r="CN5" s="33">
        <f>BK5</f>
        <v>0</v>
      </c>
      <c r="CO5" s="33">
        <f>BN5</f>
        <v>0</v>
      </c>
      <c r="CP5" s="33">
        <f>BQ5</f>
        <v>0</v>
      </c>
      <c r="CQ5" s="33">
        <f>(LARGE(BW5:CP5,1))+(LARGE(BW5:CP5,2))+(LARGE(BW5:CP5,3))+(LARGE(BW5:CP5,4))+(LARGE(BW5:CP5,5))</f>
        <v>1734.4684555795864</v>
      </c>
    </row>
    <row r="6" spans="1:95" ht="12.75">
      <c r="A6" s="31">
        <v>2</v>
      </c>
      <c r="B6" s="147" t="s">
        <v>69</v>
      </c>
      <c r="C6" s="159" t="s">
        <v>41</v>
      </c>
      <c r="D6" s="89">
        <v>1</v>
      </c>
      <c r="E6" s="109" t="s">
        <v>58</v>
      </c>
      <c r="F6" s="150">
        <v>2</v>
      </c>
      <c r="G6" s="150" t="s">
        <v>97</v>
      </c>
      <c r="H6" s="109"/>
      <c r="I6" s="74">
        <f>BV6</f>
        <v>1505.1103829113854</v>
      </c>
      <c r="J6" s="118">
        <v>2</v>
      </c>
      <c r="K6" s="58">
        <f>IF(AND(K$1&lt;&gt;$F6,J6&gt;0)=TRUE,1,"")</f>
        <v>1</v>
      </c>
      <c r="L6" s="59">
        <f>IF(J6="",0,(L$4*(101+(1000*LOG(J$4,10))-(1000*LOG(J6,10)))))</f>
        <v>1433.438459915605</v>
      </c>
      <c r="M6" s="107"/>
      <c r="N6" s="21">
        <f>IF(AND(N$1&lt;&gt;$F6,M6&gt;0)=TRUE,1,"")</f>
      </c>
      <c r="O6" s="35">
        <f>IF(M6="",0,(O$4*(101+(1000*LOG(M$4,10))-(1000*LOG(M6,10)))))</f>
        <v>0</v>
      </c>
      <c r="Q6" s="58">
        <f>IF(AND(Q$1&lt;&gt;$F6,P6&gt;0)=TRUE,1,"")</f>
      </c>
      <c r="R6" s="59">
        <f>IF(P6="",0,(R$4*(101+(1000*LOG(P$4,10))-(1000*LOG(P6,10)))))</f>
        <v>0</v>
      </c>
      <c r="S6" s="107"/>
      <c r="T6" s="21">
        <f>IF(AND(T$1&lt;&gt;$F6,S6&gt;0)=TRUE,1,"")</f>
      </c>
      <c r="U6" s="35">
        <f>IF(S6="",0,(U$4*(101+(1000*LOG(S$4,10))-(1000*LOG(S6,10)))))</f>
        <v>0</v>
      </c>
      <c r="W6" s="58">
        <f>IF(AND(W$1&lt;&gt;$F6,V6&gt;0)=TRUE,1,"")</f>
      </c>
      <c r="X6" s="59">
        <f>IF(V6="",0,(X$4*(101+(1000*LOG(V$4,10))-(1000*LOG(V6,10)))))</f>
        <v>0</v>
      </c>
      <c r="Z6" s="21">
        <f>IF(AND(Z$1&lt;&gt;$F6,Y6&gt;0)=TRUE,1,"")</f>
      </c>
      <c r="AA6" s="35">
        <f>IF(Y6="",0,(AA$4*(101+(1000*LOG(Y$4,10))-(1000*LOG(Y6,10)))))</f>
        <v>0</v>
      </c>
      <c r="AC6" s="58">
        <f>IF(AND(AC$1&lt;&gt;$F6,AB6&gt;0)=TRUE,1,"")</f>
      </c>
      <c r="AD6" s="59">
        <f>IF(AB6="",0,(AD$4*(101+(1000*LOG(AB$4,10))-(1000*LOG(AB6,10)))))</f>
        <v>0</v>
      </c>
      <c r="AF6" s="21">
        <f>IF(AND(AF$1&lt;&gt;$F6,AE6&gt;0)=TRUE,1,"")</f>
      </c>
      <c r="AG6" s="37">
        <f>IF(AE6="",0,(AG$4*(101+(1000*LOG(AE$4,10))-(1000*LOG(AE6,10)))))</f>
        <v>0</v>
      </c>
      <c r="AI6" s="58">
        <f>IF(AND(AI$1&lt;&gt;$F6,AH6&gt;0)=TRUE,1,"")</f>
      </c>
      <c r="AJ6" s="59">
        <f>IF(AH6="",0,(AJ$4*(101+(1000*LOG(AH$4,10))-(1000*LOG(AH6,10)))))</f>
        <v>0</v>
      </c>
      <c r="AL6" s="21">
        <f>IF(AND(AL$1&lt;&gt;$F6,AK6&gt;0)=TRUE,1,"")</f>
      </c>
      <c r="AM6" s="37">
        <f>IF(AK6="",0,(AM$4*(101+(1000*LOG(AK$4,10))-(1000*LOG(AK6,10)))))</f>
        <v>0</v>
      </c>
      <c r="AO6" s="58">
        <f>IF(AND(AO$1&lt;&gt;$F6,AN6&gt;0)=TRUE,1,"")</f>
      </c>
      <c r="AP6" s="59">
        <f>IF(AN6="",0,(AP$4*(101+(1000*LOG(AN$4,10))-(1000*LOG(AN6,10)))))</f>
        <v>0</v>
      </c>
      <c r="AR6" s="21">
        <f>IF(AND(AR$1&lt;&gt;$F6,AQ6&gt;0)=TRUE,1,"")</f>
      </c>
      <c r="AS6" s="37">
        <f>IF(AQ6="",0,(AS$4*(101+(1000*LOG(AQ$4,10))-(1000*LOG(AQ6,10)))))</f>
        <v>0</v>
      </c>
      <c r="AU6" s="58">
        <f>IF(AND(AU$1&lt;&gt;$F6,AT6&gt;0)=TRUE,1,"")</f>
      </c>
      <c r="AV6" s="59">
        <f>IF(AT6="",0,(AV$4*(101+(1000*LOG(AT$4,10))-(1000*LOG(AT6,10)))))</f>
        <v>0</v>
      </c>
      <c r="AX6" s="21">
        <f>IF(AND(AX$1&lt;&gt;$F6,AW6&gt;0)=TRUE,1,"")</f>
      </c>
      <c r="AY6" s="37">
        <f>IF(AW6="",0,(AY$4*(101+(1000*LOG(AW$4,10))-(1000*LOG(AW6,10)))))</f>
        <v>0</v>
      </c>
      <c r="BA6" s="58">
        <f>IF(AND(BA$1&lt;&gt;$F6,AZ6&gt;0)=TRUE,1,"")</f>
      </c>
      <c r="BB6" s="59">
        <f>IF(AZ6="",0,(BB$4*(101+(1000*LOG(AZ$4,10))-(1000*LOG(AZ6,10)))))</f>
        <v>0</v>
      </c>
      <c r="BD6" s="21">
        <f>IF(AND(BD$1&lt;&gt;$F6,BC6&gt;0)=TRUE,1,"")</f>
      </c>
      <c r="BE6" s="37">
        <f>IF(BC6="",0,(BE$4*(101+(1000*LOG(BC$4,10))-(1000*LOG(BC6,10)))))</f>
        <v>0</v>
      </c>
      <c r="BG6" s="58">
        <f>IF(AND(BG$1&lt;&gt;$F6,BF6&gt;0)=TRUE,1,"")</f>
      </c>
      <c r="BH6" s="59">
        <f>IF(BF6="",0,(BH$4*(101+(1000*LOG(BF$4,10))-(1000*LOG(BF6,10)))))</f>
        <v>0</v>
      </c>
      <c r="BJ6" s="21">
        <f>IF(AND(BJ$1&lt;&gt;$F6,BI6&gt;0)=TRUE,1,"")</f>
      </c>
      <c r="BK6" s="37">
        <f>IF(BI6="",0,(BK$4*(101+(1000*LOG(BI$4,10))-(1000*LOG(BI6,10)))))</f>
        <v>0</v>
      </c>
      <c r="BM6" s="58">
        <f>IF(AND(BM$1&lt;&gt;$F6,BL6&gt;0)=TRUE,1,"")</f>
      </c>
      <c r="BN6" s="59">
        <f>IF(BL6="",0,(BN$4*(101+(1000*LOG(BL$4,10))-(1000*LOG(BL6,10)))))</f>
        <v>0</v>
      </c>
      <c r="BP6" s="21">
        <f>IF(AND(BP$1&lt;&gt;$F6,BO6&gt;0)=TRUE,1,"")</f>
      </c>
      <c r="BQ6" s="37">
        <f>IF(BO6="",0,(BQ$4*(101+(1000*LOG(BO$4,10))-(1000*LOG(BO6,10)))))</f>
        <v>0</v>
      </c>
      <c r="BR6" s="36">
        <f>L6+O6+R6+U6+X6+AA6+AD6+AG6+AJ6+AM6+AP6+AS6+AV6+AY6+BB6+BE6+BH6+BK6+BN6+BQ6</f>
        <v>1433.438459915605</v>
      </c>
      <c r="BS6" s="39">
        <f>CQ6</f>
        <v>1433.438459915605</v>
      </c>
      <c r="BT6" s="21" t="str">
        <f>IF(MAX(BP6,BM6,BJ6,BG6,BD6,BA6,AX6,AU6,AR6,AO6,AL6,AI6,AF6,AC6,Z6,W6,T6,Q6,N6,K6)&gt;0,"*","")</f>
        <v>*</v>
      </c>
      <c r="BU6" s="37">
        <f>IF(BT6="*",BS6*0.05,0)</f>
        <v>71.67192299578026</v>
      </c>
      <c r="BV6" s="40">
        <f>BS6+BU6</f>
        <v>1505.1103829113854</v>
      </c>
      <c r="BW6" s="33">
        <f>L6</f>
        <v>1433.438459915605</v>
      </c>
      <c r="BX6" s="33">
        <f>O6</f>
        <v>0</v>
      </c>
      <c r="BY6" s="33">
        <f>R6</f>
        <v>0</v>
      </c>
      <c r="BZ6" s="33">
        <f>U6</f>
        <v>0</v>
      </c>
      <c r="CA6" s="33">
        <f>X6</f>
        <v>0</v>
      </c>
      <c r="CB6" s="33">
        <f>AA6</f>
        <v>0</v>
      </c>
      <c r="CC6" s="33">
        <f>AD6</f>
        <v>0</v>
      </c>
      <c r="CD6" s="33">
        <f>AG6</f>
        <v>0</v>
      </c>
      <c r="CE6" s="33">
        <f>AJ6</f>
        <v>0</v>
      </c>
      <c r="CF6" s="33">
        <f>AM6</f>
        <v>0</v>
      </c>
      <c r="CG6" s="33">
        <f>AP6</f>
        <v>0</v>
      </c>
      <c r="CH6" s="33">
        <f>AS6</f>
        <v>0</v>
      </c>
      <c r="CI6" s="33">
        <f>AV6</f>
        <v>0</v>
      </c>
      <c r="CJ6" s="33">
        <f>AY6</f>
        <v>0</v>
      </c>
      <c r="CK6" s="33">
        <f>BB6</f>
        <v>0</v>
      </c>
      <c r="CL6" s="33">
        <f>BE6</f>
        <v>0</v>
      </c>
      <c r="CM6" s="33">
        <f>BH6</f>
        <v>0</v>
      </c>
      <c r="CN6" s="33">
        <f>BK6</f>
        <v>0</v>
      </c>
      <c r="CO6" s="33">
        <f>BN6</f>
        <v>0</v>
      </c>
      <c r="CP6" s="33">
        <f>BQ6</f>
        <v>0</v>
      </c>
      <c r="CQ6" s="33">
        <f>(LARGE(BW6:CP6,1))+(LARGE(BW6:CP6,2))+(LARGE(BW6:CP6,3))+(LARGE(BW6:CP6,4))+(LARGE(BW6:CP6,5))</f>
        <v>1433.438459915605</v>
      </c>
    </row>
    <row r="7" spans="1:95" ht="12.75">
      <c r="A7" s="31">
        <v>3</v>
      </c>
      <c r="B7" s="147" t="s">
        <v>78</v>
      </c>
      <c r="C7" s="159" t="s">
        <v>9</v>
      </c>
      <c r="D7" s="89">
        <v>1</v>
      </c>
      <c r="E7" s="109" t="s">
        <v>17</v>
      </c>
      <c r="F7" s="150">
        <v>1</v>
      </c>
      <c r="G7" s="150" t="s">
        <v>97</v>
      </c>
      <c r="H7" s="109"/>
      <c r="I7" s="74">
        <f>BV7</f>
        <v>1257.347200859924</v>
      </c>
      <c r="J7" s="118">
        <v>3</v>
      </c>
      <c r="K7" s="58">
        <f>IF(AND(K$1&lt;&gt;$F7,J7&gt;0)=TRUE,1,"")</f>
      </c>
      <c r="L7" s="59">
        <f>IF(J7="",0,(L$4*(101+(1000*LOG(J$4,10))-(1000*LOG(J7,10)))))</f>
        <v>1257.347200859924</v>
      </c>
      <c r="M7" s="107"/>
      <c r="N7" s="21">
        <f>IF(AND(N$1&lt;&gt;$F7,M7&gt;0)=TRUE,1,"")</f>
      </c>
      <c r="O7" s="35">
        <f>IF(M7="",0,(O$4*(101+(1000*LOG(M$4,10))-(1000*LOG(M7,10)))))</f>
        <v>0</v>
      </c>
      <c r="Q7" s="58">
        <f>IF(AND(Q$1&lt;&gt;$F7,P7&gt;0)=TRUE,1,"")</f>
      </c>
      <c r="R7" s="59">
        <f>IF(P7="",0,(R$4*(101+(1000*LOG(P$4,10))-(1000*LOG(P7,10)))))</f>
        <v>0</v>
      </c>
      <c r="S7" s="107"/>
      <c r="T7" s="21">
        <f>IF(AND(T$1&lt;&gt;$F7,S7&gt;0)=TRUE,1,"")</f>
      </c>
      <c r="U7" s="35">
        <f>IF(S7="",0,(U$4*(101+(1000*LOG(S$4,10))-(1000*LOG(S7,10)))))</f>
        <v>0</v>
      </c>
      <c r="W7" s="58">
        <f>IF(AND(W$1&lt;&gt;$F7,V7&gt;0)=TRUE,1,"")</f>
      </c>
      <c r="X7" s="59">
        <f>IF(V7="",0,(X$4*(101+(1000*LOG(V$4,10))-(1000*LOG(V7,10)))))</f>
        <v>0</v>
      </c>
      <c r="Z7" s="21">
        <f>IF(AND(Z$1&lt;&gt;$F7,Y7&gt;0)=TRUE,1,"")</f>
      </c>
      <c r="AA7" s="35">
        <f>IF(Y7="",0,(AA$4*(101+(1000*LOG(Y$4,10))-(1000*LOG(Y7,10)))))</f>
        <v>0</v>
      </c>
      <c r="AC7" s="58">
        <f>IF(AND(AC$1&lt;&gt;$F7,AB7&gt;0)=TRUE,1,"")</f>
      </c>
      <c r="AD7" s="59">
        <f>IF(AB7="",0,(AD$4*(101+(1000*LOG(AB$4,10))-(1000*LOG(AB7,10)))))</f>
        <v>0</v>
      </c>
      <c r="AF7" s="21">
        <f>IF(AND(AF$1&lt;&gt;$F7,AE7&gt;0)=TRUE,1,"")</f>
      </c>
      <c r="AG7" s="37">
        <f>IF(AE7="",0,(AG$4*(101+(1000*LOG(AE$4,10))-(1000*LOG(AE7,10)))))</f>
        <v>0</v>
      </c>
      <c r="AI7" s="58">
        <f>IF(AND(AI$1&lt;&gt;$F7,AH7&gt;0)=TRUE,1,"")</f>
      </c>
      <c r="AJ7" s="59">
        <f>IF(AH7="",0,(AJ$4*(101+(1000*LOG(AH$4,10))-(1000*LOG(AH7,10)))))</f>
        <v>0</v>
      </c>
      <c r="AL7" s="21">
        <f>IF(AND(AL$1&lt;&gt;$F7,AK7&gt;0)=TRUE,1,"")</f>
      </c>
      <c r="AM7" s="37">
        <f>IF(AK7="",0,(AM$4*(101+(1000*LOG(AK$4,10))-(1000*LOG(AK7,10)))))</f>
        <v>0</v>
      </c>
      <c r="AO7" s="58">
        <f>IF(AND(AO$1&lt;&gt;$F7,AN7&gt;0)=TRUE,1,"")</f>
      </c>
      <c r="AP7" s="59">
        <f>IF(AN7="",0,(AP$4*(101+(1000*LOG(AN$4,10))-(1000*LOG(AN7,10)))))</f>
        <v>0</v>
      </c>
      <c r="AR7" s="21">
        <f>IF(AND(AR$1&lt;&gt;$F7,AQ7&gt;0)=TRUE,1,"")</f>
      </c>
      <c r="AS7" s="37">
        <f>IF(AQ7="",0,(AS$4*(101+(1000*LOG(AQ$4,10))-(1000*LOG(AQ7,10)))))</f>
        <v>0</v>
      </c>
      <c r="AU7" s="58">
        <f>IF(AND(AU$1&lt;&gt;$F7,AT7&gt;0)=TRUE,1,"")</f>
      </c>
      <c r="AV7" s="59">
        <f>IF(AT7="",0,(AV$4*(101+(1000*LOG(AT$4,10))-(1000*LOG(AT7,10)))))</f>
        <v>0</v>
      </c>
      <c r="AX7" s="21">
        <f>IF(AND(AX$1&lt;&gt;$F7,AW7&gt;0)=TRUE,1,"")</f>
      </c>
      <c r="AY7" s="37">
        <f>IF(AW7="",0,(AY$4*(101+(1000*LOG(AW$4,10))-(1000*LOG(AW7,10)))))</f>
        <v>0</v>
      </c>
      <c r="BA7" s="58">
        <f>IF(AND(BA$1&lt;&gt;$F7,AZ7&gt;0)=TRUE,1,"")</f>
      </c>
      <c r="BB7" s="59">
        <f>IF(AZ7="",0,(BB$4*(101+(1000*LOG(AZ$4,10))-(1000*LOG(AZ7,10)))))</f>
        <v>0</v>
      </c>
      <c r="BD7" s="21">
        <f>IF(AND(BD$1&lt;&gt;$F7,BC7&gt;0)=TRUE,1,"")</f>
      </c>
      <c r="BE7" s="37">
        <f>IF(BC7="",0,(BE$4*(101+(1000*LOG(BC$4,10))-(1000*LOG(BC7,10)))))</f>
        <v>0</v>
      </c>
      <c r="BG7" s="58">
        <f>IF(AND(BG$1&lt;&gt;$F7,BF7&gt;0)=TRUE,1,"")</f>
      </c>
      <c r="BH7" s="59">
        <f>IF(BF7="",0,(BH$4*(101+(1000*LOG(BF$4,10))-(1000*LOG(BF7,10)))))</f>
        <v>0</v>
      </c>
      <c r="BJ7" s="21">
        <f>IF(AND(BJ$1&lt;&gt;$F7,BI7&gt;0)=TRUE,1,"")</f>
      </c>
      <c r="BK7" s="37">
        <f>IF(BI7="",0,(BK$4*(101+(1000*LOG(BI$4,10))-(1000*LOG(BI7,10)))))</f>
        <v>0</v>
      </c>
      <c r="BM7" s="58">
        <f>IF(AND(BM$1&lt;&gt;$F7,BL7&gt;0)=TRUE,1,"")</f>
      </c>
      <c r="BN7" s="59">
        <f>IF(BL7="",0,(BN$4*(101+(1000*LOG(BL$4,10))-(1000*LOG(BL7,10)))))</f>
        <v>0</v>
      </c>
      <c r="BP7" s="21">
        <f>IF(AND(BP$1&lt;&gt;$F7,BO7&gt;0)=TRUE,1,"")</f>
      </c>
      <c r="BQ7" s="37">
        <f>IF(BO7="",0,(BQ$4*(101+(1000*LOG(BO$4,10))-(1000*LOG(BO7,10)))))</f>
        <v>0</v>
      </c>
      <c r="BR7" s="36">
        <f>L7+O7+R7+U7+X7+AA7+AD7+AG7+AJ7+AM7+AP7+AS7+AV7+AY7+BB7+BE7+BH7+BK7+BN7+BQ7</f>
        <v>1257.347200859924</v>
      </c>
      <c r="BS7" s="39">
        <f>CQ7</f>
        <v>1257.347200859924</v>
      </c>
      <c r="BT7" s="21">
        <f>IF(MAX(BP7,BM7,BJ7,BG7,BD7,BA7,AX7,AU7,AR7,AO7,AL7,AI7,AF7,AC7,Z7,W7,T7,Q7,N7,K7)&gt;0,"*","")</f>
      </c>
      <c r="BU7" s="37">
        <f>IF(BT7="*",BS7*0.05,0)</f>
        <v>0</v>
      </c>
      <c r="BV7" s="40">
        <f>BS7+BU7</f>
        <v>1257.347200859924</v>
      </c>
      <c r="BW7" s="33">
        <f>L7</f>
        <v>1257.347200859924</v>
      </c>
      <c r="BX7" s="33">
        <f>O7</f>
        <v>0</v>
      </c>
      <c r="BY7" s="33">
        <f>R7</f>
        <v>0</v>
      </c>
      <c r="BZ7" s="33">
        <f>U7</f>
        <v>0</v>
      </c>
      <c r="CA7" s="33">
        <f>X7</f>
        <v>0</v>
      </c>
      <c r="CB7" s="33">
        <f>AA7</f>
        <v>0</v>
      </c>
      <c r="CC7" s="33">
        <f>AD7</f>
        <v>0</v>
      </c>
      <c r="CD7" s="33">
        <f>AG7</f>
        <v>0</v>
      </c>
      <c r="CE7" s="33">
        <f>AJ7</f>
        <v>0</v>
      </c>
      <c r="CF7" s="33">
        <f>AM7</f>
        <v>0</v>
      </c>
      <c r="CG7" s="33">
        <f>AP7</f>
        <v>0</v>
      </c>
      <c r="CH7" s="33">
        <f>AS7</f>
        <v>0</v>
      </c>
      <c r="CI7" s="33">
        <f>AV7</f>
        <v>0</v>
      </c>
      <c r="CJ7" s="33">
        <f>AY7</f>
        <v>0</v>
      </c>
      <c r="CK7" s="33">
        <f>BB7</f>
        <v>0</v>
      </c>
      <c r="CL7" s="33">
        <f>BE7</f>
        <v>0</v>
      </c>
      <c r="CM7" s="33">
        <f>BH7</f>
        <v>0</v>
      </c>
      <c r="CN7" s="33">
        <f>BK7</f>
        <v>0</v>
      </c>
      <c r="CO7" s="33">
        <f>BN7</f>
        <v>0</v>
      </c>
      <c r="CP7" s="33">
        <f>BQ7</f>
        <v>0</v>
      </c>
      <c r="CQ7" s="33">
        <f>(LARGE(BW7:CP7,1))+(LARGE(BW7:CP7,2))+(LARGE(BW7:CP7,3))+(LARGE(BW7:CP7,4))+(LARGE(BW7:CP7,5))</f>
        <v>1257.347200859924</v>
      </c>
    </row>
    <row r="8" spans="1:225" s="4" customFormat="1" ht="12.75">
      <c r="A8" s="31">
        <v>4</v>
      </c>
      <c r="B8" s="147" t="s">
        <v>80</v>
      </c>
      <c r="C8" s="159" t="s">
        <v>14</v>
      </c>
      <c r="D8" s="89">
        <v>1</v>
      </c>
      <c r="E8" s="109" t="s">
        <v>17</v>
      </c>
      <c r="F8" s="150">
        <v>1</v>
      </c>
      <c r="G8" s="150" t="s">
        <v>97</v>
      </c>
      <c r="H8" s="109"/>
      <c r="I8" s="74">
        <f>BV8</f>
        <v>1132.408464251624</v>
      </c>
      <c r="J8" s="118">
        <v>4</v>
      </c>
      <c r="K8" s="58">
        <f>IF(AND(K$1&lt;&gt;$F8,J8&gt;0)=TRUE,1,"")</f>
      </c>
      <c r="L8" s="59">
        <f>IF(J8="",0,(L$4*(101+(1000*LOG(J$4,10))-(1000*LOG(J8,10)))))</f>
        <v>1132.408464251624</v>
      </c>
      <c r="M8" s="107"/>
      <c r="N8" s="21">
        <f>IF(AND(N$1&lt;&gt;$F8,M8&gt;0)=TRUE,1,"")</f>
      </c>
      <c r="O8" s="35">
        <f>IF(M8="",0,(O$4*(101+(1000*LOG(M$4,10))-(1000*LOG(M8,10)))))</f>
        <v>0</v>
      </c>
      <c r="P8" s="106"/>
      <c r="Q8" s="58">
        <f>IF(AND(Q$1&lt;&gt;$F8,P8&gt;0)=TRUE,1,"")</f>
      </c>
      <c r="R8" s="59">
        <f>IF(P8="",0,(R$4*(101+(1000*LOG(P$4,10))-(1000*LOG(P8,10)))))</f>
        <v>0</v>
      </c>
      <c r="S8" s="107"/>
      <c r="T8" s="21">
        <f>IF(AND(T$1&lt;&gt;$F8,S8&gt;0)=TRUE,1,"")</f>
      </c>
      <c r="U8" s="35">
        <f>IF(S8="",0,(U$4*(101+(1000*LOG(S$4,10))-(1000*LOG(S8,10)))))</f>
        <v>0</v>
      </c>
      <c r="V8" s="106"/>
      <c r="W8" s="58">
        <f>IF(AND(W$1&lt;&gt;$F8,V8&gt;0)=TRUE,1,"")</f>
      </c>
      <c r="X8" s="59">
        <f>IF(V8="",0,(X$4*(101+(1000*LOG(V$4,10))-(1000*LOG(V8,10)))))</f>
        <v>0</v>
      </c>
      <c r="Y8" s="115"/>
      <c r="Z8" s="21">
        <f>IF(AND(Z$1&lt;&gt;$F8,Y8&gt;0)=TRUE,1,"")</f>
      </c>
      <c r="AA8" s="35">
        <f>IF(Y8="",0,(AA$4*(101+(1000*LOG(Y$4,10))-(1000*LOG(Y8,10)))))</f>
        <v>0</v>
      </c>
      <c r="AB8" s="106"/>
      <c r="AC8" s="58">
        <f>IF(AND(AC$1&lt;&gt;$F8,AB8&gt;0)=TRUE,1,"")</f>
      </c>
      <c r="AD8" s="59">
        <f>IF(AB8="",0,(AD$4*(101+(1000*LOG(AB$4,10))-(1000*LOG(AB8,10)))))</f>
        <v>0</v>
      </c>
      <c r="AE8" s="38"/>
      <c r="AF8" s="21">
        <f>IF(AND(AF$1&lt;&gt;$F8,AE8&gt;0)=TRUE,1,"")</f>
      </c>
      <c r="AG8" s="37">
        <f>IF(AE8="",0,(AG$4*(101+(1000*LOG(AE$4,10))-(1000*LOG(AE8,10)))))</f>
        <v>0</v>
      </c>
      <c r="AH8" s="61"/>
      <c r="AI8" s="58">
        <f>IF(AND(AI$1&lt;&gt;$F8,AH8&gt;0)=TRUE,1,"")</f>
      </c>
      <c r="AJ8" s="59">
        <f>IF(AH8="",0,(AJ$4*(101+(1000*LOG(AH$4,10))-(1000*LOG(AH8,10)))))</f>
        <v>0</v>
      </c>
      <c r="AK8" s="38"/>
      <c r="AL8" s="21">
        <f>IF(AND(AL$1&lt;&gt;$F8,AK8&gt;0)=TRUE,1,"")</f>
      </c>
      <c r="AM8" s="37">
        <f>IF(AK8="",0,(AM$4*(101+(1000*LOG(AK$4,10))-(1000*LOG(AK8,10)))))</f>
        <v>0</v>
      </c>
      <c r="AN8" s="61"/>
      <c r="AO8" s="58">
        <f>IF(AND(AO$1&lt;&gt;$F8,AN8&gt;0)=TRUE,1,"")</f>
      </c>
      <c r="AP8" s="59">
        <f>IF(AN8="",0,(AP$4*(101+(1000*LOG(AN$4,10))-(1000*LOG(AN8,10)))))</f>
        <v>0</v>
      </c>
      <c r="AQ8" s="38"/>
      <c r="AR8" s="21">
        <f>IF(AND(AR$1&lt;&gt;$F8,AQ8&gt;0)=TRUE,1,"")</f>
      </c>
      <c r="AS8" s="37">
        <f>IF(AQ8="",0,(AS$4*(101+(1000*LOG(AQ$4,10))-(1000*LOG(AQ8,10)))))</f>
        <v>0</v>
      </c>
      <c r="AT8" s="61"/>
      <c r="AU8" s="58">
        <f>IF(AND(AU$1&lt;&gt;$F8,AT8&gt;0)=TRUE,1,"")</f>
      </c>
      <c r="AV8" s="59">
        <f>IF(AT8="",0,(AV$4*(101+(1000*LOG(AT$4,10))-(1000*LOG(AT8,10)))))</f>
        <v>0</v>
      </c>
      <c r="AW8" s="38"/>
      <c r="AX8" s="21">
        <f>IF(AND(AX$1&lt;&gt;$F8,AW8&gt;0)=TRUE,1,"")</f>
      </c>
      <c r="AY8" s="37">
        <f>IF(AW8="",0,(AY$4*(101+(1000*LOG(AW$4,10))-(1000*LOG(AW8,10)))))</f>
        <v>0</v>
      </c>
      <c r="AZ8" s="61"/>
      <c r="BA8" s="58">
        <f>IF(AND(BA$1&lt;&gt;$F8,AZ8&gt;0)=TRUE,1,"")</f>
      </c>
      <c r="BB8" s="59">
        <f>IF(AZ8="",0,(BB$4*(101+(1000*LOG(AZ$4,10))-(1000*LOG(AZ8,10)))))</f>
        <v>0</v>
      </c>
      <c r="BC8" s="38"/>
      <c r="BD8" s="21">
        <f>IF(AND(BD$1&lt;&gt;$F8,BC8&gt;0)=TRUE,1,"")</f>
      </c>
      <c r="BE8" s="37">
        <f>IF(BC8="",0,(BE$4*(101+(1000*LOG(BC$4,10))-(1000*LOG(BC8,10)))))</f>
        <v>0</v>
      </c>
      <c r="BF8" s="61"/>
      <c r="BG8" s="58">
        <f>IF(AND(BG$1&lt;&gt;$F8,BF8&gt;0)=TRUE,1,"")</f>
      </c>
      <c r="BH8" s="59">
        <f>IF(BF8="",0,(BH$4*(101+(1000*LOG(BF$4,10))-(1000*LOG(BF8,10)))))</f>
        <v>0</v>
      </c>
      <c r="BI8" s="38"/>
      <c r="BJ8" s="21">
        <f>IF(AND(BJ$1&lt;&gt;$F8,BI8&gt;0)=TRUE,1,"")</f>
      </c>
      <c r="BK8" s="37">
        <f>IF(BI8="",0,(BK$4*(101+(1000*LOG(BI$4,10))-(1000*LOG(BI8,10)))))</f>
        <v>0</v>
      </c>
      <c r="BL8" s="61"/>
      <c r="BM8" s="58">
        <f>IF(AND(BM$1&lt;&gt;$F8,BL8&gt;0)=TRUE,1,"")</f>
      </c>
      <c r="BN8" s="59">
        <f>IF(BL8="",0,(BN$4*(101+(1000*LOG(BL$4,10))-(1000*LOG(BL8,10)))))</f>
        <v>0</v>
      </c>
      <c r="BO8" s="38"/>
      <c r="BP8" s="21">
        <f>IF(AND(BP$1&lt;&gt;$F8,BO8&gt;0)=TRUE,1,"")</f>
      </c>
      <c r="BQ8" s="37">
        <f>IF(BO8="",0,(BQ$4*(101+(1000*LOG(BO$4,10))-(1000*LOG(BO8,10)))))</f>
        <v>0</v>
      </c>
      <c r="BR8" s="36">
        <f>L8+O8+R8+U8+X8+AA8+AD8+AG8+AJ8+AM8+AP8+AS8+AV8+AY8+BB8+BE8+BH8+BK8+BN8+BQ8</f>
        <v>1132.408464251624</v>
      </c>
      <c r="BS8" s="39">
        <f>CQ8</f>
        <v>1132.408464251624</v>
      </c>
      <c r="BT8" s="21">
        <f>IF(MAX(BP8,BM8,BJ8,BG8,BD8,BA8,AX8,AU8,AR8,AO8,AL8,AI8,AF8,AC8,Z8,W8,T8,Q8,N8,K8)&gt;0,"*","")</f>
      </c>
      <c r="BU8" s="37">
        <f>IF(BT8="*",BS8*0.05,0)</f>
        <v>0</v>
      </c>
      <c r="BV8" s="40">
        <f>BS8+BU8</f>
        <v>1132.408464251624</v>
      </c>
      <c r="BW8" s="33">
        <f>L8</f>
        <v>1132.408464251624</v>
      </c>
      <c r="BX8" s="33">
        <f>O8</f>
        <v>0</v>
      </c>
      <c r="BY8" s="33">
        <f>R8</f>
        <v>0</v>
      </c>
      <c r="BZ8" s="33">
        <f>U8</f>
        <v>0</v>
      </c>
      <c r="CA8" s="33">
        <f>X8</f>
        <v>0</v>
      </c>
      <c r="CB8" s="33">
        <f>AA8</f>
        <v>0</v>
      </c>
      <c r="CC8" s="33">
        <f>AD8</f>
        <v>0</v>
      </c>
      <c r="CD8" s="33">
        <f>AG8</f>
        <v>0</v>
      </c>
      <c r="CE8" s="33">
        <f>AJ8</f>
        <v>0</v>
      </c>
      <c r="CF8" s="33">
        <f>AM8</f>
        <v>0</v>
      </c>
      <c r="CG8" s="33">
        <f>AP8</f>
        <v>0</v>
      </c>
      <c r="CH8" s="33">
        <f>AS8</f>
        <v>0</v>
      </c>
      <c r="CI8" s="33">
        <f>AV8</f>
        <v>0</v>
      </c>
      <c r="CJ8" s="33">
        <f>AY8</f>
        <v>0</v>
      </c>
      <c r="CK8" s="33">
        <f>BB8</f>
        <v>0</v>
      </c>
      <c r="CL8" s="33">
        <f>BE8</f>
        <v>0</v>
      </c>
      <c r="CM8" s="33">
        <f>BH8</f>
        <v>0</v>
      </c>
      <c r="CN8" s="33">
        <f>BK8</f>
        <v>0</v>
      </c>
      <c r="CO8" s="33">
        <f>BN8</f>
        <v>0</v>
      </c>
      <c r="CP8" s="33">
        <f>BQ8</f>
        <v>0</v>
      </c>
      <c r="CQ8" s="33">
        <f>(LARGE(BW8:CP8,1))+(LARGE(BW8:CP8,2))+(LARGE(BW8:CP8,3))+(LARGE(BW8:CP8,4))+(LARGE(BW8:CP8,5))</f>
        <v>1132.408464251624</v>
      </c>
      <c r="CR8" s="44"/>
      <c r="CS8" s="38"/>
      <c r="CT8" s="38"/>
      <c r="CU8" s="38"/>
      <c r="CV8" s="38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</row>
    <row r="9" spans="1:95" ht="12.75">
      <c r="A9" s="31">
        <v>5</v>
      </c>
      <c r="B9" s="147" t="s">
        <v>79</v>
      </c>
      <c r="C9" s="159" t="s">
        <v>8</v>
      </c>
      <c r="D9" s="89">
        <v>1</v>
      </c>
      <c r="E9" s="109" t="s">
        <v>17</v>
      </c>
      <c r="F9" s="150">
        <v>1</v>
      </c>
      <c r="G9" s="150" t="s">
        <v>97</v>
      </c>
      <c r="H9" s="109"/>
      <c r="I9" s="74">
        <f>BV9</f>
        <v>1035.4984512435676</v>
      </c>
      <c r="J9" s="118">
        <v>5</v>
      </c>
      <c r="K9" s="58">
        <f>IF(AND(K$1&lt;&gt;$F9,J9&gt;0)=TRUE,1,"")</f>
      </c>
      <c r="L9" s="59">
        <f>IF(J9="",0,(L$4*(101+(1000*LOG(J$4,10))-(1000*LOG(J9,10)))))</f>
        <v>1035.4984512435676</v>
      </c>
      <c r="M9" s="107"/>
      <c r="N9" s="21">
        <f>IF(AND(N$1&lt;&gt;$F9,M9&gt;0)=TRUE,1,"")</f>
      </c>
      <c r="O9" s="35">
        <f>IF(M9="",0,(O$4*(101+(1000*LOG(M$4,10))-(1000*LOG(M9,10)))))</f>
        <v>0</v>
      </c>
      <c r="Q9" s="58">
        <f>IF(AND(Q$1&lt;&gt;$F9,P9&gt;0)=TRUE,1,"")</f>
      </c>
      <c r="R9" s="59">
        <f>IF(P9="",0,(R$4*(101+(1000*LOG(P$4,10))-(1000*LOG(P9,10)))))</f>
        <v>0</v>
      </c>
      <c r="S9" s="107"/>
      <c r="T9" s="21">
        <f>IF(AND(T$1&lt;&gt;$F9,S9&gt;0)=TRUE,1,"")</f>
      </c>
      <c r="U9" s="35">
        <f>IF(S9="",0,(U$4*(101+(1000*LOG(S$4,10))-(1000*LOG(S9,10)))))</f>
        <v>0</v>
      </c>
      <c r="W9" s="58">
        <f>IF(AND(W$1&lt;&gt;$F9,V9&gt;0)=TRUE,1,"")</f>
      </c>
      <c r="X9" s="59">
        <f>IF(V9="",0,(X$4*(101+(1000*LOG(V$4,10))-(1000*LOG(V9,10)))))</f>
        <v>0</v>
      </c>
      <c r="Z9" s="21">
        <f>IF(AND(Z$1&lt;&gt;$F9,Y9&gt;0)=TRUE,1,"")</f>
      </c>
      <c r="AA9" s="35">
        <f>IF(Y9="",0,(AA$4*(101+(1000*LOG(Y$4,10))-(1000*LOG(Y9,10)))))</f>
        <v>0</v>
      </c>
      <c r="AC9" s="58">
        <f>IF(AND(AC$1&lt;&gt;$F9,AB9&gt;0)=TRUE,1,"")</f>
      </c>
      <c r="AD9" s="59">
        <f>IF(AB9="",0,(AD$4*(101+(1000*LOG(AB$4,10))-(1000*LOG(AB9,10)))))</f>
        <v>0</v>
      </c>
      <c r="AF9" s="21">
        <f>IF(AND(AF$1&lt;&gt;$F9,AE9&gt;0)=TRUE,1,"")</f>
      </c>
      <c r="AG9" s="37">
        <f>IF(AE9="",0,(AG$4*(101+(1000*LOG(AE$4,10))-(1000*LOG(AE9,10)))))</f>
        <v>0</v>
      </c>
      <c r="AI9" s="58">
        <f>IF(AND(AI$1&lt;&gt;$F9,AH9&gt;0)=TRUE,1,"")</f>
      </c>
      <c r="AJ9" s="59">
        <f>IF(AH9="",0,(AJ$4*(101+(1000*LOG(AH$4,10))-(1000*LOG(AH9,10)))))</f>
        <v>0</v>
      </c>
      <c r="AL9" s="21">
        <f>IF(AND(AL$1&lt;&gt;$F9,AK9&gt;0)=TRUE,1,"")</f>
      </c>
      <c r="AM9" s="37">
        <f>IF(AK9="",0,(AM$4*(101+(1000*LOG(AK$4,10))-(1000*LOG(AK9,10)))))</f>
        <v>0</v>
      </c>
      <c r="AO9" s="58">
        <f>IF(AND(AO$1&lt;&gt;$F9,AN9&gt;0)=TRUE,1,"")</f>
      </c>
      <c r="AP9" s="59">
        <f>IF(AN9="",0,(AP$4*(101+(1000*LOG(AN$4,10))-(1000*LOG(AN9,10)))))</f>
        <v>0</v>
      </c>
      <c r="AR9" s="21">
        <f>IF(AND(AR$1&lt;&gt;$F9,AQ9&gt;0)=TRUE,1,"")</f>
      </c>
      <c r="AS9" s="37">
        <f>IF(AQ9="",0,(AS$4*(101+(1000*LOG(AQ$4,10))-(1000*LOG(AQ9,10)))))</f>
        <v>0</v>
      </c>
      <c r="AU9" s="58">
        <f>IF(AND(AU$1&lt;&gt;$F9,AT9&gt;0)=TRUE,1,"")</f>
      </c>
      <c r="AV9" s="59">
        <f>IF(AT9="",0,(AV$4*(101+(1000*LOG(AT$4,10))-(1000*LOG(AT9,10)))))</f>
        <v>0</v>
      </c>
      <c r="AX9" s="21">
        <f>IF(AND(AX$1&lt;&gt;$F9,AW9&gt;0)=TRUE,1,"")</f>
      </c>
      <c r="AY9" s="37">
        <f>IF(AW9="",0,(AY$4*(101+(1000*LOG(AW$4,10))-(1000*LOG(AW9,10)))))</f>
        <v>0</v>
      </c>
      <c r="BA9" s="58">
        <f>IF(AND(BA$1&lt;&gt;$F9,AZ9&gt;0)=TRUE,1,"")</f>
      </c>
      <c r="BB9" s="59">
        <f>IF(AZ9="",0,(BB$4*(101+(1000*LOG(AZ$4,10))-(1000*LOG(AZ9,10)))))</f>
        <v>0</v>
      </c>
      <c r="BD9" s="21">
        <f>IF(AND(BD$1&lt;&gt;$F9,BC9&gt;0)=TRUE,1,"")</f>
      </c>
      <c r="BE9" s="37">
        <f>IF(BC9="",0,(BE$4*(101+(1000*LOG(BC$4,10))-(1000*LOG(BC9,10)))))</f>
        <v>0</v>
      </c>
      <c r="BG9" s="58">
        <f>IF(AND(BG$1&lt;&gt;$F9,BF9&gt;0)=TRUE,1,"")</f>
      </c>
      <c r="BH9" s="59">
        <f>IF(BF9="",0,(BH$4*(101+(1000*LOG(BF$4,10))-(1000*LOG(BF9,10)))))</f>
        <v>0</v>
      </c>
      <c r="BJ9" s="21">
        <f>IF(AND(BJ$1&lt;&gt;$F9,BI9&gt;0)=TRUE,1,"")</f>
      </c>
      <c r="BK9" s="37">
        <f>IF(BI9="",0,(BK$4*(101+(1000*LOG(BI$4,10))-(1000*LOG(BI9,10)))))</f>
        <v>0</v>
      </c>
      <c r="BM9" s="58">
        <f>IF(AND(BM$1&lt;&gt;$F9,BL9&gt;0)=TRUE,1,"")</f>
      </c>
      <c r="BN9" s="59">
        <f>IF(BL9="",0,(BN$4*(101+(1000*LOG(BL$4,10))-(1000*LOG(BL9,10)))))</f>
        <v>0</v>
      </c>
      <c r="BP9" s="21">
        <f>IF(AND(BP$1&lt;&gt;$F9,BO9&gt;0)=TRUE,1,"")</f>
      </c>
      <c r="BQ9" s="37">
        <f>IF(BO9="",0,(BQ$4*(101+(1000*LOG(BO$4,10))-(1000*LOG(BO9,10)))))</f>
        <v>0</v>
      </c>
      <c r="BR9" s="36">
        <f>L9+O9+R9+U9+X9+AA9+AD9+AG9+AJ9+AM9+AP9+AS9+AV9+AY9+BB9+BE9+BH9+BK9+BN9+BQ9</f>
        <v>1035.4984512435676</v>
      </c>
      <c r="BS9" s="39">
        <f>CQ9</f>
        <v>1035.4984512435676</v>
      </c>
      <c r="BT9" s="21">
        <f>IF(MAX(BP9,BM9,BJ9,BG9,BD9,BA9,AX9,AU9,AR9,AO9,AL9,AI9,AF9,AC9,Z9,W9,T9,Q9,N9,K9)&gt;0,"*","")</f>
      </c>
      <c r="BU9" s="37">
        <f>IF(BT9="*",BS9*0.05,0)</f>
        <v>0</v>
      </c>
      <c r="BV9" s="40">
        <f>BS9+BU9</f>
        <v>1035.4984512435676</v>
      </c>
      <c r="BW9" s="33">
        <f>L9</f>
        <v>1035.4984512435676</v>
      </c>
      <c r="BX9" s="33">
        <f>O9</f>
        <v>0</v>
      </c>
      <c r="BY9" s="33">
        <f>R9</f>
        <v>0</v>
      </c>
      <c r="BZ9" s="33">
        <f>U9</f>
        <v>0</v>
      </c>
      <c r="CA9" s="33">
        <f>X9</f>
        <v>0</v>
      </c>
      <c r="CB9" s="33">
        <f>AA9</f>
        <v>0</v>
      </c>
      <c r="CC9" s="33">
        <f>AD9</f>
        <v>0</v>
      </c>
      <c r="CD9" s="33">
        <f>AG9</f>
        <v>0</v>
      </c>
      <c r="CE9" s="33">
        <f>AJ9</f>
        <v>0</v>
      </c>
      <c r="CF9" s="33">
        <f>AM9</f>
        <v>0</v>
      </c>
      <c r="CG9" s="33">
        <f>AP9</f>
        <v>0</v>
      </c>
      <c r="CH9" s="33">
        <f>AS9</f>
        <v>0</v>
      </c>
      <c r="CI9" s="33">
        <f>AV9</f>
        <v>0</v>
      </c>
      <c r="CJ9" s="33">
        <f>AY9</f>
        <v>0</v>
      </c>
      <c r="CK9" s="33">
        <f>BB9</f>
        <v>0</v>
      </c>
      <c r="CL9" s="33">
        <f>BE9</f>
        <v>0</v>
      </c>
      <c r="CM9" s="33">
        <f>BH9</f>
        <v>0</v>
      </c>
      <c r="CN9" s="33">
        <f>BK9</f>
        <v>0</v>
      </c>
      <c r="CO9" s="33">
        <f>BN9</f>
        <v>0</v>
      </c>
      <c r="CP9" s="33">
        <f>BQ9</f>
        <v>0</v>
      </c>
      <c r="CQ9" s="33">
        <f>(LARGE(BW9:CP9,1))+(LARGE(BW9:CP9,2))+(LARGE(BW9:CP9,3))+(LARGE(BW9:CP9,4))+(LARGE(BW9:CP9,5))</f>
        <v>1035.4984512435676</v>
      </c>
    </row>
    <row r="10" spans="1:95" ht="12.75">
      <c r="A10" s="31">
        <v>6</v>
      </c>
      <c r="B10" s="147" t="s">
        <v>67</v>
      </c>
      <c r="C10" s="159" t="s">
        <v>34</v>
      </c>
      <c r="D10" s="89">
        <v>1</v>
      </c>
      <c r="E10" s="109" t="s">
        <v>17</v>
      </c>
      <c r="F10" s="150">
        <v>1</v>
      </c>
      <c r="G10" s="150" t="s">
        <v>97</v>
      </c>
      <c r="H10" s="109"/>
      <c r="I10" s="74">
        <f>BV10</f>
        <v>956.3172051959428</v>
      </c>
      <c r="J10" s="118">
        <v>6</v>
      </c>
      <c r="K10" s="58">
        <f>IF(AND(K$1&lt;&gt;$F10,J10&gt;0)=TRUE,1,"")</f>
      </c>
      <c r="L10" s="59">
        <f>IF(J10="",0,(L$4*(101+(1000*LOG(J$4,10))-(1000*LOG(J10,10)))))</f>
        <v>956.3172051959428</v>
      </c>
      <c r="M10" s="107"/>
      <c r="N10" s="21">
        <f>IF(AND(N$1&lt;&gt;$F10,M10&gt;0)=TRUE,1,"")</f>
      </c>
      <c r="O10" s="35">
        <f>IF(M10="",0,(O$4*(101+(1000*LOG(M$4,10))-(1000*LOG(M10,10)))))</f>
        <v>0</v>
      </c>
      <c r="Q10" s="58">
        <f>IF(AND(Q$1&lt;&gt;$F10,P10&gt;0)=TRUE,1,"")</f>
      </c>
      <c r="R10" s="59">
        <f>IF(P10="",0,(R$4*(101+(1000*LOG(P$4,10))-(1000*LOG(P10,10)))))</f>
        <v>0</v>
      </c>
      <c r="S10" s="107"/>
      <c r="T10" s="21">
        <f>IF(AND(T$1&lt;&gt;$F10,S10&gt;0)=TRUE,1,"")</f>
      </c>
      <c r="U10" s="35">
        <f>IF(S10="",0,(U$4*(101+(1000*LOG(S$4,10))-(1000*LOG(S10,10)))))</f>
        <v>0</v>
      </c>
      <c r="W10" s="58">
        <f>IF(AND(W$1&lt;&gt;$F10,V10&gt;0)=TRUE,1,"")</f>
      </c>
      <c r="X10" s="59">
        <f>IF(V10="",0,(X$4*(101+(1000*LOG(V$4,10))-(1000*LOG(V10,10)))))</f>
        <v>0</v>
      </c>
      <c r="Z10" s="21">
        <f>IF(AND(Z$1&lt;&gt;$F10,Y10&gt;0)=TRUE,1,"")</f>
      </c>
      <c r="AA10" s="35">
        <f>IF(Y10="",0,(AA$4*(101+(1000*LOG(Y$4,10))-(1000*LOG(Y10,10)))))</f>
        <v>0</v>
      </c>
      <c r="AC10" s="58">
        <f>IF(AND(AC$1&lt;&gt;$F10,AB10&gt;0)=TRUE,1,"")</f>
      </c>
      <c r="AD10" s="59">
        <f>IF(AB10="",0,(AD$4*(101+(1000*LOG(AB$4,10))-(1000*LOG(AB10,10)))))</f>
        <v>0</v>
      </c>
      <c r="AF10" s="21">
        <f>IF(AND(AF$1&lt;&gt;$F10,AE10&gt;0)=TRUE,1,"")</f>
      </c>
      <c r="AG10" s="37">
        <f>IF(AE10="",0,(AG$4*(101+(1000*LOG(AE$4,10))-(1000*LOG(AE10,10)))))</f>
        <v>0</v>
      </c>
      <c r="AI10" s="58">
        <f>IF(AND(AI$1&lt;&gt;$F10,AH10&gt;0)=TRUE,1,"")</f>
      </c>
      <c r="AJ10" s="59">
        <f>IF(AH10="",0,(AJ$4*(101+(1000*LOG(AH$4,10))-(1000*LOG(AH10,10)))))</f>
        <v>0</v>
      </c>
      <c r="AL10" s="21">
        <f>IF(AND(AL$1&lt;&gt;$F10,AK10&gt;0)=TRUE,1,"")</f>
      </c>
      <c r="AM10" s="37">
        <f>IF(AK10="",0,(AM$4*(101+(1000*LOG(AK$4,10))-(1000*LOG(AK10,10)))))</f>
        <v>0</v>
      </c>
      <c r="AO10" s="58">
        <f>IF(AND(AO$1&lt;&gt;$F10,AN10&gt;0)=TRUE,1,"")</f>
      </c>
      <c r="AP10" s="59">
        <f>IF(AN10="",0,(AP$4*(101+(1000*LOG(AN$4,10))-(1000*LOG(AN10,10)))))</f>
        <v>0</v>
      </c>
      <c r="AR10" s="21">
        <f>IF(AND(AR$1&lt;&gt;$F10,AQ10&gt;0)=TRUE,1,"")</f>
      </c>
      <c r="AS10" s="37">
        <f>IF(AQ10="",0,(AS$4*(101+(1000*LOG(AQ$4,10))-(1000*LOG(AQ10,10)))))</f>
        <v>0</v>
      </c>
      <c r="AU10" s="58">
        <f>IF(AND(AU$1&lt;&gt;$F10,AT10&gt;0)=TRUE,1,"")</f>
      </c>
      <c r="AV10" s="59">
        <f>IF(AT10="",0,(AV$4*(101+(1000*LOG(AT$4,10))-(1000*LOG(AT10,10)))))</f>
        <v>0</v>
      </c>
      <c r="AX10" s="21">
        <f>IF(AND(AX$1&lt;&gt;$F10,AW10&gt;0)=TRUE,1,"")</f>
      </c>
      <c r="AY10" s="37">
        <f>IF(AW10="",0,(AY$4*(101+(1000*LOG(AW$4,10))-(1000*LOG(AW10,10)))))</f>
        <v>0</v>
      </c>
      <c r="BA10" s="58">
        <f>IF(AND(BA$1&lt;&gt;$F10,AZ10&gt;0)=TRUE,1,"")</f>
      </c>
      <c r="BB10" s="59">
        <f>IF(AZ10="",0,(BB$4*(101+(1000*LOG(AZ$4,10))-(1000*LOG(AZ10,10)))))</f>
        <v>0</v>
      </c>
      <c r="BD10" s="21">
        <f>IF(AND(BD$1&lt;&gt;$F10,BC10&gt;0)=TRUE,1,"")</f>
      </c>
      <c r="BE10" s="37">
        <f>IF(BC10="",0,(BE$4*(101+(1000*LOG(BC$4,10))-(1000*LOG(BC10,10)))))</f>
        <v>0</v>
      </c>
      <c r="BG10" s="58">
        <f>IF(AND(BG$1&lt;&gt;$F10,BF10&gt;0)=TRUE,1,"")</f>
      </c>
      <c r="BH10" s="59">
        <f>IF(BF10="",0,(BH$4*(101+(1000*LOG(BF$4,10))-(1000*LOG(BF10,10)))))</f>
        <v>0</v>
      </c>
      <c r="BJ10" s="21">
        <f>IF(AND(BJ$1&lt;&gt;$F10,BI10&gt;0)=TRUE,1,"")</f>
      </c>
      <c r="BK10" s="37">
        <f>IF(BI10="",0,(BK$4*(101+(1000*LOG(BI$4,10))-(1000*LOG(BI10,10)))))</f>
        <v>0</v>
      </c>
      <c r="BM10" s="58">
        <f>IF(AND(BM$1&lt;&gt;$F10,BL10&gt;0)=TRUE,1,"")</f>
      </c>
      <c r="BN10" s="59">
        <f>IF(BL10="",0,(BN$4*(101+(1000*LOG(BL$4,10))-(1000*LOG(BL10,10)))))</f>
        <v>0</v>
      </c>
      <c r="BP10" s="21">
        <f>IF(AND(BP$1&lt;&gt;$F10,BO10&gt;0)=TRUE,1,"")</f>
      </c>
      <c r="BQ10" s="37">
        <f>IF(BO10="",0,(BQ$4*(101+(1000*LOG(BO$4,10))-(1000*LOG(BO10,10)))))</f>
        <v>0</v>
      </c>
      <c r="BR10" s="36">
        <f>L10+O10+R10+U10+X10+AA10+AD10+AG10+AJ10+AM10+AP10+AS10+AV10+AY10+BB10+BE10+BH10+BK10+BN10+BQ10</f>
        <v>956.3172051959428</v>
      </c>
      <c r="BS10" s="39">
        <f>CQ10</f>
        <v>956.3172051959428</v>
      </c>
      <c r="BT10" s="21">
        <f>IF(MAX(BP10,BM10,BJ10,BG10,BD10,BA10,AX10,AU10,AR10,AO10,AL10,AI10,AF10,AC10,Z10,W10,T10,Q10,N10,K10)&gt;0,"*","")</f>
      </c>
      <c r="BU10" s="37">
        <f>IF(BT10="*",BS10*0.05,0)</f>
        <v>0</v>
      </c>
      <c r="BV10" s="40">
        <f>BS10+BU10</f>
        <v>956.3172051959428</v>
      </c>
      <c r="BW10" s="33">
        <f>L10</f>
        <v>956.3172051959428</v>
      </c>
      <c r="BX10" s="33">
        <f>O10</f>
        <v>0</v>
      </c>
      <c r="BY10" s="33">
        <f>R10</f>
        <v>0</v>
      </c>
      <c r="BZ10" s="33">
        <f>U10</f>
        <v>0</v>
      </c>
      <c r="CA10" s="33">
        <f>X10</f>
        <v>0</v>
      </c>
      <c r="CB10" s="33">
        <f>AA10</f>
        <v>0</v>
      </c>
      <c r="CC10" s="33">
        <f>AD10</f>
        <v>0</v>
      </c>
      <c r="CD10" s="33">
        <f>AG10</f>
        <v>0</v>
      </c>
      <c r="CE10" s="33">
        <f>AJ10</f>
        <v>0</v>
      </c>
      <c r="CF10" s="33">
        <f>AM10</f>
        <v>0</v>
      </c>
      <c r="CG10" s="33">
        <f>AP10</f>
        <v>0</v>
      </c>
      <c r="CH10" s="33">
        <f>AS10</f>
        <v>0</v>
      </c>
      <c r="CI10" s="33">
        <f>AV10</f>
        <v>0</v>
      </c>
      <c r="CJ10" s="33">
        <f>AY10</f>
        <v>0</v>
      </c>
      <c r="CK10" s="33">
        <f>BB10</f>
        <v>0</v>
      </c>
      <c r="CL10" s="33">
        <f>BE10</f>
        <v>0</v>
      </c>
      <c r="CM10" s="33">
        <f>BH10</f>
        <v>0</v>
      </c>
      <c r="CN10" s="33">
        <f>BK10</f>
        <v>0</v>
      </c>
      <c r="CO10" s="33">
        <f>BN10</f>
        <v>0</v>
      </c>
      <c r="CP10" s="33">
        <f>BQ10</f>
        <v>0</v>
      </c>
      <c r="CQ10" s="33">
        <f>(LARGE(BW10:CP10,1))+(LARGE(BW10:CP10,2))+(LARGE(BW10:CP10,3))+(LARGE(BW10:CP10,4))+(LARGE(BW10:CP10,5))</f>
        <v>956.3172051959428</v>
      </c>
    </row>
    <row r="11" spans="1:95" ht="12.75" customHeight="1">
      <c r="A11" s="31">
        <v>7</v>
      </c>
      <c r="B11" s="147" t="s">
        <v>116</v>
      </c>
      <c r="C11" s="159" t="s">
        <v>117</v>
      </c>
      <c r="D11" s="89">
        <v>1</v>
      </c>
      <c r="E11" s="109" t="s">
        <v>118</v>
      </c>
      <c r="F11" s="150">
        <v>3</v>
      </c>
      <c r="G11" s="150" t="s">
        <v>97</v>
      </c>
      <c r="H11" s="109"/>
      <c r="I11" s="74">
        <f>BV11</f>
        <v>933.8389363435961</v>
      </c>
      <c r="J11" s="118">
        <v>7</v>
      </c>
      <c r="K11" s="58">
        <f>IF(AND(K$1&lt;&gt;$F11,J11&gt;0)=TRUE,1,"")</f>
        <v>1</v>
      </c>
      <c r="L11" s="59">
        <f>IF(J11="",0,(L$4*(101+(1000*LOG(J$4,10))-(1000*LOG(J11,10)))))</f>
        <v>889.3704155653296</v>
      </c>
      <c r="M11" s="107"/>
      <c r="N11" s="21">
        <f>IF(AND(N$1&lt;&gt;$F11,M11&gt;0)=TRUE,1,"")</f>
      </c>
      <c r="O11" s="35">
        <f>IF(M11="",0,(O$4*(101+(1000*LOG(M$4,10))-(1000*LOG(M11,10)))))</f>
        <v>0</v>
      </c>
      <c r="Q11" s="58">
        <f>IF(AND(Q$1&lt;&gt;$F11,P11&gt;0)=TRUE,1,"")</f>
      </c>
      <c r="R11" s="59">
        <f>IF(P11="",0,(R$4*(101+(1000*LOG(P$4,10))-(1000*LOG(P11,10)))))</f>
        <v>0</v>
      </c>
      <c r="S11" s="107"/>
      <c r="T11" s="21">
        <f>IF(AND(T$1&lt;&gt;$F11,S11&gt;0)=TRUE,1,"")</f>
      </c>
      <c r="U11" s="35">
        <f>IF(S11="",0,(U$4*(101+(1000*LOG(S$4,10))-(1000*LOG(S11,10)))))</f>
        <v>0</v>
      </c>
      <c r="W11" s="58">
        <f>IF(AND(W$1&lt;&gt;$F11,V11&gt;0)=TRUE,1,"")</f>
      </c>
      <c r="X11" s="59">
        <f>IF(V11="",0,(X$4*(101+(1000*LOG(V$4,10))-(1000*LOG(V11,10)))))</f>
        <v>0</v>
      </c>
      <c r="Z11" s="21">
        <f>IF(AND(Z$1&lt;&gt;$F11,Y11&gt;0)=TRUE,1,"")</f>
      </c>
      <c r="AA11" s="35">
        <f>IF(Y11="",0,(AA$4*(101+(1000*LOG(Y$4,10))-(1000*LOG(Y11,10)))))</f>
        <v>0</v>
      </c>
      <c r="AC11" s="58">
        <f>IF(AND(AC$1&lt;&gt;$F11,AB11&gt;0)=TRUE,1,"")</f>
      </c>
      <c r="AD11" s="59">
        <f>IF(AB11="",0,(AD$4*(101+(1000*LOG(AB$4,10))-(1000*LOG(AB11,10)))))</f>
        <v>0</v>
      </c>
      <c r="AF11" s="21">
        <f>IF(AND(AF$1&lt;&gt;$F11,AE11&gt;0)=TRUE,1,"")</f>
      </c>
      <c r="AG11" s="37">
        <f>IF(AE11="",0,(AG$4*(101+(1000*LOG(AE$4,10))-(1000*LOG(AE11,10)))))</f>
        <v>0</v>
      </c>
      <c r="AI11" s="58">
        <f>IF(AND(AI$1&lt;&gt;$F11,AH11&gt;0)=TRUE,1,"")</f>
      </c>
      <c r="AJ11" s="59">
        <f>IF(AH11="",0,(AJ$4*(101+(1000*LOG(AH$4,10))-(1000*LOG(AH11,10)))))</f>
        <v>0</v>
      </c>
      <c r="AL11" s="21">
        <f>IF(AND(AL$1&lt;&gt;$F11,AK11&gt;0)=TRUE,1,"")</f>
      </c>
      <c r="AM11" s="37">
        <f>IF(AK11="",0,(AM$4*(101+(1000*LOG(AK$4,10))-(1000*LOG(AK11,10)))))</f>
        <v>0</v>
      </c>
      <c r="AO11" s="58">
        <f>IF(AND(AO$1&lt;&gt;$F11,AN11&gt;0)=TRUE,1,"")</f>
      </c>
      <c r="AP11" s="59">
        <f>IF(AN11="",0,(AP$4*(101+(1000*LOG(AN$4,10))-(1000*LOG(AN11,10)))))</f>
        <v>0</v>
      </c>
      <c r="AR11" s="21">
        <f>IF(AND(AR$1&lt;&gt;$F11,AQ11&gt;0)=TRUE,1,"")</f>
      </c>
      <c r="AS11" s="37">
        <f>IF(AQ11="",0,(AS$4*(101+(1000*LOG(AQ$4,10))-(1000*LOG(AQ11,10)))))</f>
        <v>0</v>
      </c>
      <c r="AU11" s="58">
        <f>IF(AND(AU$1&lt;&gt;$F11,AT11&gt;0)=TRUE,1,"")</f>
      </c>
      <c r="AV11" s="59">
        <f>IF(AT11="",0,(AV$4*(101+(1000*LOG(AT$4,10))-(1000*LOG(AT11,10)))))</f>
        <v>0</v>
      </c>
      <c r="AX11" s="21">
        <f>IF(AND(AX$1&lt;&gt;$F11,AW11&gt;0)=TRUE,1,"")</f>
      </c>
      <c r="AY11" s="37">
        <f>IF(AW11="",0,(AY$4*(101+(1000*LOG(AW$4,10))-(1000*LOG(AW11,10)))))</f>
        <v>0</v>
      </c>
      <c r="BA11" s="58">
        <f>IF(AND(BA$1&lt;&gt;$F11,AZ11&gt;0)=TRUE,1,"")</f>
      </c>
      <c r="BB11" s="59">
        <f>IF(AZ11="",0,(BB$4*(101+(1000*LOG(AZ$4,10))-(1000*LOG(AZ11,10)))))</f>
        <v>0</v>
      </c>
      <c r="BD11" s="21">
        <f>IF(AND(BD$1&lt;&gt;$F11,BC11&gt;0)=TRUE,1,"")</f>
      </c>
      <c r="BE11" s="37">
        <f>IF(BC11="",0,(BE$4*(101+(1000*LOG(BC$4,10))-(1000*LOG(BC11,10)))))</f>
        <v>0</v>
      </c>
      <c r="BG11" s="58">
        <f>IF(AND(BG$1&lt;&gt;$F11,BF11&gt;0)=TRUE,1,"")</f>
      </c>
      <c r="BH11" s="59">
        <f>IF(BF11="",0,(BH$4*(101+(1000*LOG(BF$4,10))-(1000*LOG(BF11,10)))))</f>
        <v>0</v>
      </c>
      <c r="BJ11" s="21">
        <f>IF(AND(BJ$1&lt;&gt;$F11,BI11&gt;0)=TRUE,1,"")</f>
      </c>
      <c r="BK11" s="37">
        <f>IF(BI11="",0,(BK$4*(101+(1000*LOG(BI$4,10))-(1000*LOG(BI11,10)))))</f>
        <v>0</v>
      </c>
      <c r="BM11" s="58">
        <f>IF(AND(BM$1&lt;&gt;$F11,BL11&gt;0)=TRUE,1,"")</f>
      </c>
      <c r="BN11" s="59">
        <f>IF(BL11="",0,(BN$4*(101+(1000*LOG(BL$4,10))-(1000*LOG(BL11,10)))))</f>
        <v>0</v>
      </c>
      <c r="BP11" s="21">
        <f>IF(AND(BP$1&lt;&gt;$F11,BO11&gt;0)=TRUE,1,"")</f>
      </c>
      <c r="BQ11" s="37">
        <f>IF(BO11="",0,(BQ$4*(101+(1000*LOG(BO$4,10))-(1000*LOG(BO11,10)))))</f>
        <v>0</v>
      </c>
      <c r="BR11" s="36">
        <f>L11+O11+R11+U11+X11+AA11+AD11+AG11+AJ11+AM11+AP11+AS11+AV11+AY11+BB11+BE11+BH11+BK11+BN11+BQ11</f>
        <v>889.3704155653296</v>
      </c>
      <c r="BS11" s="39">
        <f>CQ11</f>
        <v>889.3704155653296</v>
      </c>
      <c r="BT11" s="21" t="str">
        <f>IF(MAX(BP11,BM11,BJ11,BG11,BD11,BA11,AX11,AU11,AR11,AO11,AL11,AI11,AF11,AC11,Z11,W11,T11,Q11,N11,K11)&gt;0,"*","")</f>
        <v>*</v>
      </c>
      <c r="BU11" s="37">
        <f>IF(BT11="*",BS11*0.05,0)</f>
        <v>44.46852077826648</v>
      </c>
      <c r="BV11" s="40">
        <f>BS11+BU11</f>
        <v>933.8389363435961</v>
      </c>
      <c r="BW11" s="33">
        <f>L11</f>
        <v>889.3704155653296</v>
      </c>
      <c r="BX11" s="33">
        <f>O11</f>
        <v>0</v>
      </c>
      <c r="BY11" s="33">
        <f>R11</f>
        <v>0</v>
      </c>
      <c r="BZ11" s="33">
        <f>U11</f>
        <v>0</v>
      </c>
      <c r="CA11" s="33">
        <f>X11</f>
        <v>0</v>
      </c>
      <c r="CB11" s="33">
        <f>AA11</f>
        <v>0</v>
      </c>
      <c r="CC11" s="33">
        <f>AD11</f>
        <v>0</v>
      </c>
      <c r="CD11" s="33">
        <f>AG11</f>
        <v>0</v>
      </c>
      <c r="CE11" s="33">
        <f>AJ11</f>
        <v>0</v>
      </c>
      <c r="CF11" s="33">
        <f>AM11</f>
        <v>0</v>
      </c>
      <c r="CG11" s="33">
        <f>AP11</f>
        <v>0</v>
      </c>
      <c r="CH11" s="33">
        <f>AS11</f>
        <v>0</v>
      </c>
      <c r="CI11" s="33">
        <f>AV11</f>
        <v>0</v>
      </c>
      <c r="CJ11" s="33">
        <f>AY11</f>
        <v>0</v>
      </c>
      <c r="CK11" s="33">
        <f>BB11</f>
        <v>0</v>
      </c>
      <c r="CL11" s="33">
        <f>BE11</f>
        <v>0</v>
      </c>
      <c r="CM11" s="33">
        <f>BH11</f>
        <v>0</v>
      </c>
      <c r="CN11" s="33">
        <f>BK11</f>
        <v>0</v>
      </c>
      <c r="CO11" s="33">
        <f>BN11</f>
        <v>0</v>
      </c>
      <c r="CP11" s="33">
        <f>BQ11</f>
        <v>0</v>
      </c>
      <c r="CQ11" s="33">
        <f>(LARGE(BW11:CP11,1))+(LARGE(BW11:CP11,2))+(LARGE(BW11:CP11,3))+(LARGE(BW11:CP11,4))+(LARGE(BW11:CP11,5))</f>
        <v>889.3704155653296</v>
      </c>
    </row>
    <row r="12" spans="1:95" ht="12.75">
      <c r="A12" s="31">
        <v>8</v>
      </c>
      <c r="B12" s="147" t="s">
        <v>121</v>
      </c>
      <c r="C12" s="159" t="s">
        <v>122</v>
      </c>
      <c r="D12" s="89">
        <v>1</v>
      </c>
      <c r="E12" s="109" t="s">
        <v>118</v>
      </c>
      <c r="F12" s="150">
        <v>3</v>
      </c>
      <c r="G12" s="150" t="s">
        <v>97</v>
      </c>
      <c r="H12" s="109"/>
      <c r="I12" s="74">
        <f>BV12</f>
        <v>872.9473920170251</v>
      </c>
      <c r="J12" s="118">
        <v>8</v>
      </c>
      <c r="K12" s="58">
        <f>IF(AND(K$1&lt;&gt;$F12,J12&gt;0)=TRUE,1,"")</f>
        <v>1</v>
      </c>
      <c r="L12" s="59">
        <f>IF(J12="",0,(L$4*(101+(1000*LOG(J$4,10))-(1000*LOG(J12,10)))))</f>
        <v>831.3784685876429</v>
      </c>
      <c r="M12" s="107"/>
      <c r="N12" s="21">
        <f>IF(AND(N$1&lt;&gt;$F12,M12&gt;0)=TRUE,1,"")</f>
      </c>
      <c r="O12" s="35">
        <f>IF(M12="",0,(O$4*(101+(1000*LOG(M$4,10))-(1000*LOG(M12,10)))))</f>
        <v>0</v>
      </c>
      <c r="Q12" s="58">
        <f>IF(AND(Q$1&lt;&gt;$F12,P12&gt;0)=TRUE,1,"")</f>
      </c>
      <c r="R12" s="59">
        <f>IF(P12="",0,(R$4*(101+(1000*LOG(P$4,10))-(1000*LOG(P12,10)))))</f>
        <v>0</v>
      </c>
      <c r="S12" s="107"/>
      <c r="T12" s="21">
        <f>IF(AND(T$1&lt;&gt;$F12,S12&gt;0)=TRUE,1,"")</f>
      </c>
      <c r="U12" s="35">
        <f>IF(S12="",0,(U$4*(101+(1000*LOG(S$4,10))-(1000*LOG(S12,10)))))</f>
        <v>0</v>
      </c>
      <c r="W12" s="58">
        <f>IF(AND(W$1&lt;&gt;$F12,V12&gt;0)=TRUE,1,"")</f>
      </c>
      <c r="X12" s="59">
        <f>IF(V12="",0,(X$4*(101+(1000*LOG(V$4,10))-(1000*LOG(V12,10)))))</f>
        <v>0</v>
      </c>
      <c r="Z12" s="21">
        <f>IF(AND(Z$1&lt;&gt;$F12,Y12&gt;0)=TRUE,1,"")</f>
      </c>
      <c r="AA12" s="35">
        <f>IF(Y12="",0,(AA$4*(101+(1000*LOG(Y$4,10))-(1000*LOG(Y12,10)))))</f>
        <v>0</v>
      </c>
      <c r="AC12" s="58">
        <f>IF(AND(AC$1&lt;&gt;$F12,AB12&gt;0)=TRUE,1,"")</f>
      </c>
      <c r="AD12" s="59">
        <f>IF(AB12="",0,(AD$4*(101+(1000*LOG(AB$4,10))-(1000*LOG(AB12,10)))))</f>
        <v>0</v>
      </c>
      <c r="AF12" s="21">
        <f>IF(AND(AF$1&lt;&gt;$F12,AE12&gt;0)=TRUE,1,"")</f>
      </c>
      <c r="AG12" s="37">
        <f>IF(AE12="",0,(AG$4*(101+(1000*LOG(AE$4,10))-(1000*LOG(AE12,10)))))</f>
        <v>0</v>
      </c>
      <c r="AI12" s="58">
        <f>IF(AND(AI$1&lt;&gt;$F12,AH12&gt;0)=TRUE,1,"")</f>
      </c>
      <c r="AJ12" s="59">
        <f>IF(AH12="",0,(AJ$4*(101+(1000*LOG(AH$4,10))-(1000*LOG(AH12,10)))))</f>
        <v>0</v>
      </c>
      <c r="AL12" s="21">
        <f>IF(AND(AL$1&lt;&gt;$F12,AK12&gt;0)=TRUE,1,"")</f>
      </c>
      <c r="AM12" s="37">
        <f>IF(AK12="",0,(AM$4*(101+(1000*LOG(AK$4,10))-(1000*LOG(AK12,10)))))</f>
        <v>0</v>
      </c>
      <c r="AO12" s="58">
        <f>IF(AND(AO$1&lt;&gt;$F12,AN12&gt;0)=TRUE,1,"")</f>
      </c>
      <c r="AP12" s="59">
        <f>IF(AN12="",0,(AP$4*(101+(1000*LOG(AN$4,10))-(1000*LOG(AN12,10)))))</f>
        <v>0</v>
      </c>
      <c r="AR12" s="21">
        <f>IF(AND(AR$1&lt;&gt;$F12,AQ12&gt;0)=TRUE,1,"")</f>
      </c>
      <c r="AS12" s="37">
        <f>IF(AQ12="",0,(AS$4*(101+(1000*LOG(AQ$4,10))-(1000*LOG(AQ12,10)))))</f>
        <v>0</v>
      </c>
      <c r="AU12" s="58">
        <f>IF(AND(AU$1&lt;&gt;$F12,AT12&gt;0)=TRUE,1,"")</f>
      </c>
      <c r="AV12" s="59">
        <f>IF(AT12="",0,(AV$4*(101+(1000*LOG(AT$4,10))-(1000*LOG(AT12,10)))))</f>
        <v>0</v>
      </c>
      <c r="AX12" s="21">
        <f>IF(AND(AX$1&lt;&gt;$F12,AW12&gt;0)=TRUE,1,"")</f>
      </c>
      <c r="AY12" s="37">
        <f>IF(AW12="",0,(AY$4*(101+(1000*LOG(AW$4,10))-(1000*LOG(AW12,10)))))</f>
        <v>0</v>
      </c>
      <c r="BA12" s="58">
        <f>IF(AND(BA$1&lt;&gt;$F12,AZ12&gt;0)=TRUE,1,"")</f>
      </c>
      <c r="BB12" s="59">
        <f>IF(AZ12="",0,(BB$4*(101+(1000*LOG(AZ$4,10))-(1000*LOG(AZ12,10)))))</f>
        <v>0</v>
      </c>
      <c r="BD12" s="21">
        <f>IF(AND(BD$1&lt;&gt;$F12,BC12&gt;0)=TRUE,1,"")</f>
      </c>
      <c r="BE12" s="37">
        <f>IF(BC12="",0,(BE$4*(101+(1000*LOG(BC$4,10))-(1000*LOG(BC12,10)))))</f>
        <v>0</v>
      </c>
      <c r="BG12" s="58">
        <f>IF(AND(BG$1&lt;&gt;$F12,BF12&gt;0)=TRUE,1,"")</f>
      </c>
      <c r="BH12" s="59">
        <f>IF(BF12="",0,(BH$4*(101+(1000*LOG(BF$4,10))-(1000*LOG(BF12,10)))))</f>
        <v>0</v>
      </c>
      <c r="BJ12" s="21">
        <f>IF(AND(BJ$1&lt;&gt;$F12,BI12&gt;0)=TRUE,1,"")</f>
      </c>
      <c r="BK12" s="37">
        <f>IF(BI12="",0,(BK$4*(101+(1000*LOG(BI$4,10))-(1000*LOG(BI12,10)))))</f>
        <v>0</v>
      </c>
      <c r="BM12" s="58">
        <f>IF(AND(BM$1&lt;&gt;$F12,BL12&gt;0)=TRUE,1,"")</f>
      </c>
      <c r="BN12" s="59">
        <f>IF(BL12="",0,(BN$4*(101+(1000*LOG(BL$4,10))-(1000*LOG(BL12,10)))))</f>
        <v>0</v>
      </c>
      <c r="BP12" s="21">
        <f>IF(AND(BP$1&lt;&gt;$F12,BO12&gt;0)=TRUE,1,"")</f>
      </c>
      <c r="BQ12" s="37">
        <f>IF(BO12="",0,(BQ$4*(101+(1000*LOG(BO$4,10))-(1000*LOG(BO12,10)))))</f>
        <v>0</v>
      </c>
      <c r="BR12" s="36">
        <f>L12+O12+R12+U12+X12+AA12+AD12+AG12+AJ12+AM12+AP12+AS12+AV12+AY12+BB12+BE12+BH12+BK12+BN12+BQ12</f>
        <v>831.3784685876429</v>
      </c>
      <c r="BS12" s="39">
        <f>CQ12</f>
        <v>831.3784685876429</v>
      </c>
      <c r="BT12" s="21" t="str">
        <f>IF(MAX(BP12,BM12,BJ12,BG12,BD12,BA12,AX12,AU12,AR12,AO12,AL12,AI12,AF12,AC12,Z12,W12,T12,Q12,N12,K12)&gt;0,"*","")</f>
        <v>*</v>
      </c>
      <c r="BU12" s="37">
        <f>IF(BT12="*",BS12*0.05,0)</f>
        <v>41.56892342938215</v>
      </c>
      <c r="BV12" s="40">
        <f>BS12+BU12</f>
        <v>872.9473920170251</v>
      </c>
      <c r="BW12" s="33">
        <f>L12</f>
        <v>831.3784685876429</v>
      </c>
      <c r="BX12" s="33">
        <f>O12</f>
        <v>0</v>
      </c>
      <c r="BY12" s="33">
        <f>R12</f>
        <v>0</v>
      </c>
      <c r="BZ12" s="33">
        <f>U12</f>
        <v>0</v>
      </c>
      <c r="CA12" s="33">
        <f>X12</f>
        <v>0</v>
      </c>
      <c r="CB12" s="33">
        <f>AA12</f>
        <v>0</v>
      </c>
      <c r="CC12" s="33">
        <f>AD12</f>
        <v>0</v>
      </c>
      <c r="CD12" s="33">
        <f>AG12</f>
        <v>0</v>
      </c>
      <c r="CE12" s="33">
        <f>AJ12</f>
        <v>0</v>
      </c>
      <c r="CF12" s="33">
        <f>AM12</f>
        <v>0</v>
      </c>
      <c r="CG12" s="33">
        <f>AP12</f>
        <v>0</v>
      </c>
      <c r="CH12" s="33">
        <f>AS12</f>
        <v>0</v>
      </c>
      <c r="CI12" s="33">
        <f>AV12</f>
        <v>0</v>
      </c>
      <c r="CJ12" s="33">
        <f>AY12</f>
        <v>0</v>
      </c>
      <c r="CK12" s="33">
        <f>BB12</f>
        <v>0</v>
      </c>
      <c r="CL12" s="33">
        <f>BE12</f>
        <v>0</v>
      </c>
      <c r="CM12" s="33">
        <f>BH12</f>
        <v>0</v>
      </c>
      <c r="CN12" s="33">
        <f>BK12</f>
        <v>0</v>
      </c>
      <c r="CO12" s="33">
        <f>BN12</f>
        <v>0</v>
      </c>
      <c r="CP12" s="33">
        <f>BQ12</f>
        <v>0</v>
      </c>
      <c r="CQ12" s="33">
        <f>(LARGE(BW12:CP12,1))+(LARGE(BW12:CP12,2))+(LARGE(BW12:CP12,3))+(LARGE(BW12:CP12,4))+(LARGE(BW12:CP12,5))</f>
        <v>831.3784685876429</v>
      </c>
    </row>
    <row r="13" spans="1:95" ht="12.75">
      <c r="A13" s="31">
        <v>9</v>
      </c>
      <c r="B13" s="147" t="s">
        <v>126</v>
      </c>
      <c r="C13" s="159" t="s">
        <v>127</v>
      </c>
      <c r="D13" s="89">
        <v>1</v>
      </c>
      <c r="E13" s="109" t="s">
        <v>118</v>
      </c>
      <c r="F13" s="150">
        <v>3</v>
      </c>
      <c r="G13" s="150" t="s">
        <v>97</v>
      </c>
      <c r="H13" s="109"/>
      <c r="I13" s="74">
        <f>BV13</f>
        <v>819.2372434472745</v>
      </c>
      <c r="J13" s="118">
        <v>9</v>
      </c>
      <c r="K13" s="58">
        <f>IF(AND(K$1&lt;&gt;$F13,J13&gt;0)=TRUE,1,"")</f>
        <v>1</v>
      </c>
      <c r="L13" s="59">
        <f>IF(J13="",0,(L$4*(101+(1000*LOG(J$4,10))-(1000*LOG(J13,10)))))</f>
        <v>780.2259461402615</v>
      </c>
      <c r="M13" s="107"/>
      <c r="N13" s="21">
        <f>IF(AND(N$1&lt;&gt;$F13,M13&gt;0)=TRUE,1,"")</f>
      </c>
      <c r="O13" s="35">
        <f>IF(M13="",0,(O$4*(101+(1000*LOG(M$4,10))-(1000*LOG(M13,10)))))</f>
        <v>0</v>
      </c>
      <c r="Q13" s="58">
        <f>IF(AND(Q$1&lt;&gt;$F13,P13&gt;0)=TRUE,1,"")</f>
      </c>
      <c r="R13" s="59">
        <f>IF(P13="",0,(R$4*(101+(1000*LOG(P$4,10))-(1000*LOG(P13,10)))))</f>
        <v>0</v>
      </c>
      <c r="S13" s="107"/>
      <c r="T13" s="21">
        <f>IF(AND(T$1&lt;&gt;$F13,S13&gt;0)=TRUE,1,"")</f>
      </c>
      <c r="U13" s="35">
        <f>IF(S13="",0,(U$4*(101+(1000*LOG(S$4,10))-(1000*LOG(S13,10)))))</f>
        <v>0</v>
      </c>
      <c r="W13" s="58">
        <f>IF(AND(W$1&lt;&gt;$F13,V13&gt;0)=TRUE,1,"")</f>
      </c>
      <c r="X13" s="59">
        <f>IF(V13="",0,(X$4*(101+(1000*LOG(V$4,10))-(1000*LOG(V13,10)))))</f>
        <v>0</v>
      </c>
      <c r="Z13" s="21">
        <f>IF(AND(Z$1&lt;&gt;$F13,Y13&gt;0)=TRUE,1,"")</f>
      </c>
      <c r="AA13" s="35">
        <f>IF(Y13="",0,(AA$4*(101+(1000*LOG(Y$4,10))-(1000*LOG(Y13,10)))))</f>
        <v>0</v>
      </c>
      <c r="AC13" s="58">
        <f>IF(AND(AC$1&lt;&gt;$F13,AB13&gt;0)=TRUE,1,"")</f>
      </c>
      <c r="AD13" s="59">
        <f>IF(AB13="",0,(AD$4*(101+(1000*LOG(AB$4,10))-(1000*LOG(AB13,10)))))</f>
        <v>0</v>
      </c>
      <c r="AF13" s="21">
        <f>IF(AND(AF$1&lt;&gt;$F13,AE13&gt;0)=TRUE,1,"")</f>
      </c>
      <c r="AG13" s="37">
        <f>IF(AE13="",0,(AG$4*(101+(1000*LOG(AE$4,10))-(1000*LOG(AE13,10)))))</f>
        <v>0</v>
      </c>
      <c r="AI13" s="58">
        <f>IF(AND(AI$1&lt;&gt;$F13,AH13&gt;0)=TRUE,1,"")</f>
      </c>
      <c r="AJ13" s="59">
        <f>IF(AH13="",0,(AJ$4*(101+(1000*LOG(AH$4,10))-(1000*LOG(AH13,10)))))</f>
        <v>0</v>
      </c>
      <c r="AL13" s="21">
        <f>IF(AND(AL$1&lt;&gt;$F13,AK13&gt;0)=TRUE,1,"")</f>
      </c>
      <c r="AM13" s="37">
        <f>IF(AK13="",0,(AM$4*(101+(1000*LOG(AK$4,10))-(1000*LOG(AK13,10)))))</f>
        <v>0</v>
      </c>
      <c r="AO13" s="58">
        <f>IF(AND(AO$1&lt;&gt;$F13,AN13&gt;0)=TRUE,1,"")</f>
      </c>
      <c r="AP13" s="59">
        <f>IF(AN13="",0,(AP$4*(101+(1000*LOG(AN$4,10))-(1000*LOG(AN13,10)))))</f>
        <v>0</v>
      </c>
      <c r="AR13" s="21">
        <f>IF(AND(AR$1&lt;&gt;$F13,AQ13&gt;0)=TRUE,1,"")</f>
      </c>
      <c r="AS13" s="37">
        <f>IF(AQ13="",0,(AS$4*(101+(1000*LOG(AQ$4,10))-(1000*LOG(AQ13,10)))))</f>
        <v>0</v>
      </c>
      <c r="AU13" s="58">
        <f>IF(AND(AU$1&lt;&gt;$F13,AT13&gt;0)=TRUE,1,"")</f>
      </c>
      <c r="AV13" s="59">
        <f>IF(AT13="",0,(AV$4*(101+(1000*LOG(AT$4,10))-(1000*LOG(AT13,10)))))</f>
        <v>0</v>
      </c>
      <c r="AX13" s="21">
        <f>IF(AND(AX$1&lt;&gt;$F13,AW13&gt;0)=TRUE,1,"")</f>
      </c>
      <c r="AY13" s="37">
        <f>IF(AW13="",0,(AY$4*(101+(1000*LOG(AW$4,10))-(1000*LOG(AW13,10)))))</f>
        <v>0</v>
      </c>
      <c r="BA13" s="58">
        <f>IF(AND(BA$1&lt;&gt;$F13,AZ13&gt;0)=TRUE,1,"")</f>
      </c>
      <c r="BB13" s="59">
        <f>IF(AZ13="",0,(BB$4*(101+(1000*LOG(AZ$4,10))-(1000*LOG(AZ13,10)))))</f>
        <v>0</v>
      </c>
      <c r="BD13" s="21">
        <f>IF(AND(BD$1&lt;&gt;$F13,BC13&gt;0)=TRUE,1,"")</f>
      </c>
      <c r="BE13" s="37">
        <f>IF(BC13="",0,(BE$4*(101+(1000*LOG(BC$4,10))-(1000*LOG(BC13,10)))))</f>
        <v>0</v>
      </c>
      <c r="BG13" s="58">
        <f>IF(AND(BG$1&lt;&gt;$F13,BF13&gt;0)=TRUE,1,"")</f>
      </c>
      <c r="BH13" s="59">
        <f>IF(BF13="",0,(BH$4*(101+(1000*LOG(BF$4,10))-(1000*LOG(BF13,10)))))</f>
        <v>0</v>
      </c>
      <c r="BJ13" s="21">
        <f>IF(AND(BJ$1&lt;&gt;$F13,BI13&gt;0)=TRUE,1,"")</f>
      </c>
      <c r="BK13" s="37">
        <f>IF(BI13="",0,(BK$4*(101+(1000*LOG(BI$4,10))-(1000*LOG(BI13,10)))))</f>
        <v>0</v>
      </c>
      <c r="BM13" s="58">
        <f>IF(AND(BM$1&lt;&gt;$F13,BL13&gt;0)=TRUE,1,"")</f>
      </c>
      <c r="BN13" s="59">
        <f>IF(BL13="",0,(BN$4*(101+(1000*LOG(BL$4,10))-(1000*LOG(BL13,10)))))</f>
        <v>0</v>
      </c>
      <c r="BP13" s="21">
        <f>IF(AND(BP$1&lt;&gt;$F13,BO13&gt;0)=TRUE,1,"")</f>
      </c>
      <c r="BQ13" s="37">
        <f>IF(BO13="",0,(BQ$4*(101+(1000*LOG(BO$4,10))-(1000*LOG(BO13,10)))))</f>
        <v>0</v>
      </c>
      <c r="BR13" s="36">
        <f>L13+O13+R13+U13+X13+AA13+AD13+AG13+AJ13+AM13+AP13+AS13+AV13+AY13+BB13+BE13+BH13+BK13+BN13+BQ13</f>
        <v>780.2259461402615</v>
      </c>
      <c r="BS13" s="39">
        <f>CQ13</f>
        <v>780.2259461402615</v>
      </c>
      <c r="BT13" s="21" t="str">
        <f>IF(MAX(BP13,BM13,BJ13,BG13,BD13,BA13,AX13,AU13,AR13,AO13,AL13,AI13,AF13,AC13,Z13,W13,T13,Q13,N13,K13)&gt;0,"*","")</f>
        <v>*</v>
      </c>
      <c r="BU13" s="37">
        <f>IF(BT13="*",BS13*0.05,0)</f>
        <v>39.01129730701308</v>
      </c>
      <c r="BV13" s="40">
        <f>BS13+BU13</f>
        <v>819.2372434472745</v>
      </c>
      <c r="BW13" s="33">
        <f>L13</f>
        <v>780.2259461402615</v>
      </c>
      <c r="BX13" s="33">
        <f>O13</f>
        <v>0</v>
      </c>
      <c r="BY13" s="33">
        <f>R13</f>
        <v>0</v>
      </c>
      <c r="BZ13" s="33">
        <f>U13</f>
        <v>0</v>
      </c>
      <c r="CA13" s="33">
        <f>X13</f>
        <v>0</v>
      </c>
      <c r="CB13" s="33">
        <f>AA13</f>
        <v>0</v>
      </c>
      <c r="CC13" s="33">
        <f>AD13</f>
        <v>0</v>
      </c>
      <c r="CD13" s="33">
        <f>AG13</f>
        <v>0</v>
      </c>
      <c r="CE13" s="33">
        <f>AJ13</f>
        <v>0</v>
      </c>
      <c r="CF13" s="33">
        <f>AM13</f>
        <v>0</v>
      </c>
      <c r="CG13" s="33">
        <f>AP13</f>
        <v>0</v>
      </c>
      <c r="CH13" s="33">
        <f>AS13</f>
        <v>0</v>
      </c>
      <c r="CI13" s="33">
        <f>AV13</f>
        <v>0</v>
      </c>
      <c r="CJ13" s="33">
        <f>AY13</f>
        <v>0</v>
      </c>
      <c r="CK13" s="33">
        <f>BB13</f>
        <v>0</v>
      </c>
      <c r="CL13" s="33">
        <f>BE13</f>
        <v>0</v>
      </c>
      <c r="CM13" s="33">
        <f>BH13</f>
        <v>0</v>
      </c>
      <c r="CN13" s="33">
        <f>BK13</f>
        <v>0</v>
      </c>
      <c r="CO13" s="33">
        <f>BN13</f>
        <v>0</v>
      </c>
      <c r="CP13" s="33">
        <f>BQ13</f>
        <v>0</v>
      </c>
      <c r="CQ13" s="33">
        <f>(LARGE(BW13:CP13,1))+(LARGE(BW13:CP13,2))+(LARGE(BW13:CP13,3))+(LARGE(BW13:CP13,4))+(LARGE(BW13:CP13,5))</f>
        <v>780.2259461402615</v>
      </c>
    </row>
    <row r="14" spans="1:95" ht="12.75" customHeight="1">
      <c r="A14" s="31">
        <v>10</v>
      </c>
      <c r="B14" s="147" t="s">
        <v>36</v>
      </c>
      <c r="C14" s="159" t="s">
        <v>6</v>
      </c>
      <c r="D14" s="89">
        <v>1</v>
      </c>
      <c r="E14" s="109" t="s">
        <v>57</v>
      </c>
      <c r="F14" s="150">
        <v>1</v>
      </c>
      <c r="G14" s="150" t="s">
        <v>97</v>
      </c>
      <c r="H14" s="109"/>
      <c r="I14" s="74">
        <f>BV14</f>
        <v>734.4684555795864</v>
      </c>
      <c r="J14" s="118">
        <v>10</v>
      </c>
      <c r="K14" s="58">
        <f>IF(AND(K$1&lt;&gt;$F14,J14&gt;0)=TRUE,1,"")</f>
      </c>
      <c r="L14" s="59">
        <f>IF(J14="",0,(L$4*(101+(1000*LOG(J$4,10))-(1000*LOG(J14,10)))))</f>
        <v>734.4684555795864</v>
      </c>
      <c r="M14" s="107"/>
      <c r="N14" s="21">
        <f>IF(AND(N$1&lt;&gt;$F14,M14&gt;0)=TRUE,1,"")</f>
      </c>
      <c r="O14" s="35">
        <f>IF(M14="",0,(O$4*(101+(1000*LOG(M$4,10))-(1000*LOG(M14,10)))))</f>
        <v>0</v>
      </c>
      <c r="Q14" s="58">
        <f>IF(AND(Q$1&lt;&gt;$F14,P14&gt;0)=TRUE,1,"")</f>
      </c>
      <c r="R14" s="59">
        <f>IF(P14="",0,(R$4*(101+(1000*LOG(P$4,10))-(1000*LOG(P14,10)))))</f>
        <v>0</v>
      </c>
      <c r="S14" s="107"/>
      <c r="T14" s="21">
        <f>IF(AND(T$1&lt;&gt;$F14,S14&gt;0)=TRUE,1,"")</f>
      </c>
      <c r="U14" s="35">
        <f>IF(S14="",0,(U$4*(101+(1000*LOG(S$4,10))-(1000*LOG(S14,10)))))</f>
        <v>0</v>
      </c>
      <c r="W14" s="58">
        <f>IF(AND(W$1&lt;&gt;$F14,V14&gt;0)=TRUE,1,"")</f>
      </c>
      <c r="X14" s="59">
        <f>IF(V14="",0,(X$4*(101+(1000*LOG(V$4,10))-(1000*LOG(V14,10)))))</f>
        <v>0</v>
      </c>
      <c r="Z14" s="21">
        <f>IF(AND(Z$1&lt;&gt;$F14,Y14&gt;0)=TRUE,1,"")</f>
      </c>
      <c r="AA14" s="35">
        <f>IF(Y14="",0,(AA$4*(101+(1000*LOG(Y$4,10))-(1000*LOG(Y14,10)))))</f>
        <v>0</v>
      </c>
      <c r="AC14" s="58">
        <f>IF(AND(AC$1&lt;&gt;$F14,AB14&gt;0)=TRUE,1,"")</f>
      </c>
      <c r="AD14" s="59">
        <f>IF(AB14="",0,(AD$4*(101+(1000*LOG(AB$4,10))-(1000*LOG(AB14,10)))))</f>
        <v>0</v>
      </c>
      <c r="AF14" s="21">
        <f>IF(AND(AF$1&lt;&gt;$F14,AE14&gt;0)=TRUE,1,"")</f>
      </c>
      <c r="AG14" s="37">
        <f>IF(AE14="",0,(AG$4*(101+(1000*LOG(AE$4,10))-(1000*LOG(AE14,10)))))</f>
        <v>0</v>
      </c>
      <c r="AI14" s="58">
        <f>IF(AND(AI$1&lt;&gt;$F14,AH14&gt;0)=TRUE,1,"")</f>
      </c>
      <c r="AJ14" s="59">
        <f>IF(AH14="",0,(AJ$4*(101+(1000*LOG(AH$4,10))-(1000*LOG(AH14,10)))))</f>
        <v>0</v>
      </c>
      <c r="AL14" s="21">
        <f>IF(AND(AL$1&lt;&gt;$F14,AK14&gt;0)=TRUE,1,"")</f>
      </c>
      <c r="AM14" s="37">
        <f>IF(AK14="",0,(AM$4*(101+(1000*LOG(AK$4,10))-(1000*LOG(AK14,10)))))</f>
        <v>0</v>
      </c>
      <c r="AO14" s="58">
        <f>IF(AND(AO$1&lt;&gt;$F14,AN14&gt;0)=TRUE,1,"")</f>
      </c>
      <c r="AP14" s="59">
        <f>IF(AN14="",0,(AP$4*(101+(1000*LOG(AN$4,10))-(1000*LOG(AN14,10)))))</f>
        <v>0</v>
      </c>
      <c r="AR14" s="21">
        <f>IF(AND(AR$1&lt;&gt;$F14,AQ14&gt;0)=TRUE,1,"")</f>
      </c>
      <c r="AS14" s="37">
        <f>IF(AQ14="",0,(AS$4*(101+(1000*LOG(AQ$4,10))-(1000*LOG(AQ14,10)))))</f>
        <v>0</v>
      </c>
      <c r="AU14" s="58">
        <f>IF(AND(AU$1&lt;&gt;$F14,AT14&gt;0)=TRUE,1,"")</f>
      </c>
      <c r="AV14" s="59">
        <f>IF(AT14="",0,(AV$4*(101+(1000*LOG(AT$4,10))-(1000*LOG(AT14,10)))))</f>
        <v>0</v>
      </c>
      <c r="AX14" s="21">
        <f>IF(AND(AX$1&lt;&gt;$F14,AW14&gt;0)=TRUE,1,"")</f>
      </c>
      <c r="AY14" s="37">
        <f>IF(AW14="",0,(AY$4*(101+(1000*LOG(AW$4,10))-(1000*LOG(AW14,10)))))</f>
        <v>0</v>
      </c>
      <c r="BA14" s="58">
        <f>IF(AND(BA$1&lt;&gt;$F14,AZ14&gt;0)=TRUE,1,"")</f>
      </c>
      <c r="BB14" s="59">
        <f>IF(AZ14="",0,(BB$4*(101+(1000*LOG(AZ$4,10))-(1000*LOG(AZ14,10)))))</f>
        <v>0</v>
      </c>
      <c r="BD14" s="21">
        <f>IF(AND(BD$1&lt;&gt;$F14,BC14&gt;0)=TRUE,1,"")</f>
      </c>
      <c r="BE14" s="37">
        <f>IF(BC14="",0,(BE$4*(101+(1000*LOG(BC$4,10))-(1000*LOG(BC14,10)))))</f>
        <v>0</v>
      </c>
      <c r="BG14" s="58">
        <f>IF(AND(BG$1&lt;&gt;$F14,BF14&gt;0)=TRUE,1,"")</f>
      </c>
      <c r="BH14" s="59">
        <f>IF(BF14="",0,(BH$4*(101+(1000*LOG(BF$4,10))-(1000*LOG(BF14,10)))))</f>
        <v>0</v>
      </c>
      <c r="BJ14" s="21">
        <f>IF(AND(BJ$1&lt;&gt;$F14,BI14&gt;0)=TRUE,1,"")</f>
      </c>
      <c r="BK14" s="37">
        <f>IF(BI14="",0,(BK$4*(101+(1000*LOG(BI$4,10))-(1000*LOG(BI14,10)))))</f>
        <v>0</v>
      </c>
      <c r="BM14" s="58">
        <f>IF(AND(BM$1&lt;&gt;$F14,BL14&gt;0)=TRUE,1,"")</f>
      </c>
      <c r="BN14" s="59">
        <f>IF(BL14="",0,(BN$4*(101+(1000*LOG(BL$4,10))-(1000*LOG(BL14,10)))))</f>
        <v>0</v>
      </c>
      <c r="BP14" s="21">
        <f>IF(AND(BP$1&lt;&gt;$F14,BO14&gt;0)=TRUE,1,"")</f>
      </c>
      <c r="BQ14" s="37">
        <f>IF(BO14="",0,(BQ$4*(101+(1000*LOG(BO$4,10))-(1000*LOG(BO14,10)))))</f>
        <v>0</v>
      </c>
      <c r="BR14" s="36">
        <f>L14+O14+R14+U14+X14+AA14+AD14+AG14+AJ14+AM14+AP14+AS14+AV14+AY14+BB14+BE14+BH14+BK14+BN14+BQ14</f>
        <v>734.4684555795864</v>
      </c>
      <c r="BS14" s="39">
        <f>CQ14</f>
        <v>734.4684555795864</v>
      </c>
      <c r="BT14" s="21">
        <f>IF(MAX(BP14,BM14,BJ14,BG14,BD14,BA14,AX14,AU14,AR14,AO14,AL14,AI14,AF14,AC14,Z14,W14,T14,Q14,N14,K14)&gt;0,"*","")</f>
      </c>
      <c r="BU14" s="37">
        <f>IF(BT14="*",BS14*0.05,0)</f>
        <v>0</v>
      </c>
      <c r="BV14" s="40">
        <f>BS14+BU14</f>
        <v>734.4684555795864</v>
      </c>
      <c r="BW14" s="33">
        <f>L14</f>
        <v>734.4684555795864</v>
      </c>
      <c r="BX14" s="33">
        <f>O14</f>
        <v>0</v>
      </c>
      <c r="BY14" s="33">
        <f>R14</f>
        <v>0</v>
      </c>
      <c r="BZ14" s="33">
        <f>U14</f>
        <v>0</v>
      </c>
      <c r="CA14" s="33">
        <f>X14</f>
        <v>0</v>
      </c>
      <c r="CB14" s="33">
        <f>AA14</f>
        <v>0</v>
      </c>
      <c r="CC14" s="33">
        <f>AD14</f>
        <v>0</v>
      </c>
      <c r="CD14" s="33">
        <f>AG14</f>
        <v>0</v>
      </c>
      <c r="CE14" s="33">
        <f>AJ14</f>
        <v>0</v>
      </c>
      <c r="CF14" s="33">
        <f>AM14</f>
        <v>0</v>
      </c>
      <c r="CG14" s="33">
        <f>AP14</f>
        <v>0</v>
      </c>
      <c r="CH14" s="33">
        <f>AS14</f>
        <v>0</v>
      </c>
      <c r="CI14" s="33">
        <f>AV14</f>
        <v>0</v>
      </c>
      <c r="CJ14" s="33">
        <f>AY14</f>
        <v>0</v>
      </c>
      <c r="CK14" s="33">
        <f>BB14</f>
        <v>0</v>
      </c>
      <c r="CL14" s="33">
        <f>BE14</f>
        <v>0</v>
      </c>
      <c r="CM14" s="33">
        <f>BH14</f>
        <v>0</v>
      </c>
      <c r="CN14" s="33">
        <f>BK14</f>
        <v>0</v>
      </c>
      <c r="CO14" s="33">
        <f>BN14</f>
        <v>0</v>
      </c>
      <c r="CP14" s="33">
        <f>BQ14</f>
        <v>0</v>
      </c>
      <c r="CQ14" s="33">
        <f>(LARGE(BW14:CP14,1))+(LARGE(BW14:CP14,2))+(LARGE(BW14:CP14,3))+(LARGE(BW14:CP14,4))+(LARGE(BW14:CP14,5))</f>
        <v>734.4684555795864</v>
      </c>
    </row>
    <row r="15" spans="1:225" s="4" customFormat="1" ht="12.75" customHeight="1">
      <c r="A15" s="31">
        <v>11</v>
      </c>
      <c r="B15" s="147" t="s">
        <v>62</v>
      </c>
      <c r="C15" s="159" t="s">
        <v>61</v>
      </c>
      <c r="D15" s="89">
        <v>1</v>
      </c>
      <c r="E15" s="109" t="s">
        <v>57</v>
      </c>
      <c r="F15" s="150">
        <v>1</v>
      </c>
      <c r="G15" s="150" t="s">
        <v>97</v>
      </c>
      <c r="H15" s="109"/>
      <c r="I15" s="74">
        <f>BV15</f>
        <v>693.0757704213615</v>
      </c>
      <c r="J15" s="118">
        <v>11</v>
      </c>
      <c r="K15" s="58">
        <f>IF(AND(K$1&lt;&gt;$F15,J15&gt;0)=TRUE,1,"")</f>
      </c>
      <c r="L15" s="59">
        <f>IF(J15="",0,(L$4*(101+(1000*LOG(J$4,10))-(1000*LOG(J15,10)))))</f>
        <v>693.0757704213615</v>
      </c>
      <c r="M15" s="107"/>
      <c r="N15" s="21">
        <f>IF(AND(N$1&lt;&gt;$F15,M15&gt;0)=TRUE,1,"")</f>
      </c>
      <c r="O15" s="35">
        <f>IF(M15="",0,(O$4*(101+(1000*LOG(M$4,10))-(1000*LOG(M15,10)))))</f>
        <v>0</v>
      </c>
      <c r="P15" s="106"/>
      <c r="Q15" s="58">
        <f>IF(AND(Q$1&lt;&gt;$F15,P15&gt;0)=TRUE,1,"")</f>
      </c>
      <c r="R15" s="59">
        <f>IF(P15="",0,(R$4*(101+(1000*LOG(P$4,10))-(1000*LOG(P15,10)))))</f>
        <v>0</v>
      </c>
      <c r="S15" s="107"/>
      <c r="T15" s="21">
        <f>IF(AND(T$1&lt;&gt;$F15,S15&gt;0)=TRUE,1,"")</f>
      </c>
      <c r="U15" s="35">
        <f>IF(S15="",0,(U$4*(101+(1000*LOG(S$4,10))-(1000*LOG(S15,10)))))</f>
        <v>0</v>
      </c>
      <c r="V15" s="106"/>
      <c r="W15" s="58">
        <f>IF(AND(W$1&lt;&gt;$F15,V15&gt;0)=TRUE,1,"")</f>
      </c>
      <c r="X15" s="59">
        <f>IF(V15="",0,(X$4*(101+(1000*LOG(V$4,10))-(1000*LOG(V15,10)))))</f>
        <v>0</v>
      </c>
      <c r="Y15" s="115"/>
      <c r="Z15" s="21">
        <f>IF(AND(Z$1&lt;&gt;$F15,Y15&gt;0)=TRUE,1,"")</f>
      </c>
      <c r="AA15" s="35">
        <f>IF(Y15="",0,(AA$4*(101+(1000*LOG(Y$4,10))-(1000*LOG(Y15,10)))))</f>
        <v>0</v>
      </c>
      <c r="AB15" s="106"/>
      <c r="AC15" s="58">
        <f>IF(AND(AC$1&lt;&gt;$F15,AB15&gt;0)=TRUE,1,"")</f>
      </c>
      <c r="AD15" s="59">
        <f>IF(AB15="",0,(AD$4*(101+(1000*LOG(AB$4,10))-(1000*LOG(AB15,10)))))</f>
        <v>0</v>
      </c>
      <c r="AE15" s="38"/>
      <c r="AF15" s="21">
        <f>IF(AND(AF$1&lt;&gt;$F15,AE15&gt;0)=TRUE,1,"")</f>
      </c>
      <c r="AG15" s="37">
        <f>IF(AE15="",0,(AG$4*(101+(1000*LOG(AE$4,10))-(1000*LOG(AE15,10)))))</f>
        <v>0</v>
      </c>
      <c r="AH15" s="61"/>
      <c r="AI15" s="58">
        <f>IF(AND(AI$1&lt;&gt;$F15,AH15&gt;0)=TRUE,1,"")</f>
      </c>
      <c r="AJ15" s="59">
        <f>IF(AH15="",0,(AJ$4*(101+(1000*LOG(AH$4,10))-(1000*LOG(AH15,10)))))</f>
        <v>0</v>
      </c>
      <c r="AK15" s="38"/>
      <c r="AL15" s="21">
        <f>IF(AND(AL$1&lt;&gt;$F15,AK15&gt;0)=TRUE,1,"")</f>
      </c>
      <c r="AM15" s="37">
        <f>IF(AK15="",0,(AM$4*(101+(1000*LOG(AK$4,10))-(1000*LOG(AK15,10)))))</f>
        <v>0</v>
      </c>
      <c r="AN15" s="61"/>
      <c r="AO15" s="58">
        <f>IF(AND(AO$1&lt;&gt;$F15,AN15&gt;0)=TRUE,1,"")</f>
      </c>
      <c r="AP15" s="59">
        <f>IF(AN15="",0,(AP$4*(101+(1000*LOG(AN$4,10))-(1000*LOG(AN15,10)))))</f>
        <v>0</v>
      </c>
      <c r="AQ15" s="38"/>
      <c r="AR15" s="21">
        <f>IF(AND(AR$1&lt;&gt;$F15,AQ15&gt;0)=TRUE,1,"")</f>
      </c>
      <c r="AS15" s="37">
        <f>IF(AQ15="",0,(AS$4*(101+(1000*LOG(AQ$4,10))-(1000*LOG(AQ15,10)))))</f>
        <v>0</v>
      </c>
      <c r="AT15" s="61"/>
      <c r="AU15" s="58">
        <f>IF(AND(AU$1&lt;&gt;$F15,AT15&gt;0)=TRUE,1,"")</f>
      </c>
      <c r="AV15" s="59">
        <f>IF(AT15="",0,(AV$4*(101+(1000*LOG(AT$4,10))-(1000*LOG(AT15,10)))))</f>
        <v>0</v>
      </c>
      <c r="AW15" s="38"/>
      <c r="AX15" s="21">
        <f>IF(AND(AX$1&lt;&gt;$F15,AW15&gt;0)=TRUE,1,"")</f>
      </c>
      <c r="AY15" s="37">
        <f>IF(AW15="",0,(AY$4*(101+(1000*LOG(AW$4,10))-(1000*LOG(AW15,10)))))</f>
        <v>0</v>
      </c>
      <c r="AZ15" s="61"/>
      <c r="BA15" s="58">
        <f>IF(AND(BA$1&lt;&gt;$F15,AZ15&gt;0)=TRUE,1,"")</f>
      </c>
      <c r="BB15" s="59">
        <f>IF(AZ15="",0,(BB$4*(101+(1000*LOG(AZ$4,10))-(1000*LOG(AZ15,10)))))</f>
        <v>0</v>
      </c>
      <c r="BC15" s="38"/>
      <c r="BD15" s="21">
        <f>IF(AND(BD$1&lt;&gt;$F15,BC15&gt;0)=TRUE,1,"")</f>
      </c>
      <c r="BE15" s="37">
        <f>IF(BC15="",0,(BE$4*(101+(1000*LOG(BC$4,10))-(1000*LOG(BC15,10)))))</f>
        <v>0</v>
      </c>
      <c r="BF15" s="61"/>
      <c r="BG15" s="58">
        <f>IF(AND(BG$1&lt;&gt;$F15,BF15&gt;0)=TRUE,1,"")</f>
      </c>
      <c r="BH15" s="59">
        <f>IF(BF15="",0,(BH$4*(101+(1000*LOG(BF$4,10))-(1000*LOG(BF15,10)))))</f>
        <v>0</v>
      </c>
      <c r="BI15" s="38"/>
      <c r="BJ15" s="21">
        <f>IF(AND(BJ$1&lt;&gt;$F15,BI15&gt;0)=TRUE,1,"")</f>
      </c>
      <c r="BK15" s="37">
        <f>IF(BI15="",0,(BK$4*(101+(1000*LOG(BI$4,10))-(1000*LOG(BI15,10)))))</f>
        <v>0</v>
      </c>
      <c r="BL15" s="61"/>
      <c r="BM15" s="58">
        <f>IF(AND(BM$1&lt;&gt;$F15,BL15&gt;0)=TRUE,1,"")</f>
      </c>
      <c r="BN15" s="59">
        <f>IF(BL15="",0,(BN$4*(101+(1000*LOG(BL$4,10))-(1000*LOG(BL15,10)))))</f>
        <v>0</v>
      </c>
      <c r="BO15" s="38"/>
      <c r="BP15" s="21">
        <f>IF(AND(BP$1&lt;&gt;$F15,BO15&gt;0)=TRUE,1,"")</f>
      </c>
      <c r="BQ15" s="37">
        <f>IF(BO15="",0,(BQ$4*(101+(1000*LOG(BO$4,10))-(1000*LOG(BO15,10)))))</f>
        <v>0</v>
      </c>
      <c r="BR15" s="36">
        <f>L15+O15+R15+U15+X15+AA15+AD15+AG15+AJ15+AM15+AP15+AS15+AV15+AY15+BB15+BE15+BH15+BK15+BN15+BQ15</f>
        <v>693.0757704213615</v>
      </c>
      <c r="BS15" s="39">
        <f>CQ15</f>
        <v>693.0757704213615</v>
      </c>
      <c r="BT15" s="21">
        <f>IF(MAX(BP15,BM15,BJ15,BG15,BD15,BA15,AX15,AU15,AR15,AO15,AL15,AI15,AF15,AC15,Z15,W15,T15,Q15,N15,K15)&gt;0,"*","")</f>
      </c>
      <c r="BU15" s="37">
        <f>IF(BT15="*",BS15*0.05,0)</f>
        <v>0</v>
      </c>
      <c r="BV15" s="40">
        <f>BS15+BU15</f>
        <v>693.0757704213615</v>
      </c>
      <c r="BW15" s="33">
        <f>L15</f>
        <v>693.0757704213615</v>
      </c>
      <c r="BX15" s="33">
        <f>O15</f>
        <v>0</v>
      </c>
      <c r="BY15" s="33">
        <f>R15</f>
        <v>0</v>
      </c>
      <c r="BZ15" s="33">
        <f>U15</f>
        <v>0</v>
      </c>
      <c r="CA15" s="33">
        <f>X15</f>
        <v>0</v>
      </c>
      <c r="CB15" s="33">
        <f>AA15</f>
        <v>0</v>
      </c>
      <c r="CC15" s="33">
        <f>AD15</f>
        <v>0</v>
      </c>
      <c r="CD15" s="33">
        <f>AG15</f>
        <v>0</v>
      </c>
      <c r="CE15" s="33">
        <f>AJ15</f>
        <v>0</v>
      </c>
      <c r="CF15" s="33">
        <f>AM15</f>
        <v>0</v>
      </c>
      <c r="CG15" s="33">
        <f>AP15</f>
        <v>0</v>
      </c>
      <c r="CH15" s="33">
        <f>AS15</f>
        <v>0</v>
      </c>
      <c r="CI15" s="33">
        <f>AV15</f>
        <v>0</v>
      </c>
      <c r="CJ15" s="33">
        <f>AY15</f>
        <v>0</v>
      </c>
      <c r="CK15" s="33">
        <f>BB15</f>
        <v>0</v>
      </c>
      <c r="CL15" s="33">
        <f>BE15</f>
        <v>0</v>
      </c>
      <c r="CM15" s="33">
        <f>BH15</f>
        <v>0</v>
      </c>
      <c r="CN15" s="33">
        <f>BK15</f>
        <v>0</v>
      </c>
      <c r="CO15" s="33">
        <f>BN15</f>
        <v>0</v>
      </c>
      <c r="CP15" s="33">
        <f>BQ15</f>
        <v>0</v>
      </c>
      <c r="CQ15" s="33">
        <f>(LARGE(BW15:CP15,1))+(LARGE(BW15:CP15,2))+(LARGE(BW15:CP15,3))+(LARGE(BW15:CP15,4))+(LARGE(BW15:CP15,5))</f>
        <v>693.0757704213615</v>
      </c>
      <c r="CR15" s="44"/>
      <c r="CS15" s="38"/>
      <c r="CT15" s="38"/>
      <c r="CU15" s="38"/>
      <c r="CV15" s="38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</row>
    <row r="16" spans="1:95" ht="12.75" customHeight="1">
      <c r="A16" s="31">
        <v>12</v>
      </c>
      <c r="B16" s="147" t="s">
        <v>25</v>
      </c>
      <c r="C16" s="159" t="s">
        <v>35</v>
      </c>
      <c r="D16" s="89">
        <v>1</v>
      </c>
      <c r="E16" s="109" t="s">
        <v>17</v>
      </c>
      <c r="F16" s="150">
        <v>1</v>
      </c>
      <c r="G16" s="150" t="s">
        <v>97</v>
      </c>
      <c r="H16" s="109"/>
      <c r="I16" s="74">
        <f>BV16</f>
        <v>655.2872095319617</v>
      </c>
      <c r="J16" s="118">
        <v>12</v>
      </c>
      <c r="K16" s="58">
        <f>IF(AND(K$1&lt;&gt;$F16,J16&gt;0)=TRUE,1,"")</f>
      </c>
      <c r="L16" s="59">
        <f>IF(J16="",0,(L$4*(101+(1000*LOG(J$4,10))-(1000*LOG(J16,10)))))</f>
        <v>655.2872095319617</v>
      </c>
      <c r="M16" s="107"/>
      <c r="N16" s="21">
        <f>IF(AND(N$1&lt;&gt;$F16,M16&gt;0)=TRUE,1,"")</f>
      </c>
      <c r="O16" s="35">
        <f>IF(M16="",0,(O$4*(101+(1000*LOG(M$4,10))-(1000*LOG(M16,10)))))</f>
        <v>0</v>
      </c>
      <c r="Q16" s="58">
        <f>IF(AND(Q$1&lt;&gt;$F16,P16&gt;0)=TRUE,1,"")</f>
      </c>
      <c r="R16" s="59">
        <f>IF(P16="",0,(R$4*(101+(1000*LOG(P$4,10))-(1000*LOG(P16,10)))))</f>
        <v>0</v>
      </c>
      <c r="S16" s="107"/>
      <c r="T16" s="21">
        <f>IF(AND(T$1&lt;&gt;$F16,S16&gt;0)=TRUE,1,"")</f>
      </c>
      <c r="U16" s="35">
        <f>IF(S16="",0,(U$4*(101+(1000*LOG(S$4,10))-(1000*LOG(S16,10)))))</f>
        <v>0</v>
      </c>
      <c r="W16" s="58">
        <f>IF(AND(W$1&lt;&gt;$F16,V16&gt;0)=TRUE,1,"")</f>
      </c>
      <c r="X16" s="59">
        <f>IF(V16="",0,(X$4*(101+(1000*LOG(V$4,10))-(1000*LOG(V16,10)))))</f>
        <v>0</v>
      </c>
      <c r="Z16" s="21">
        <f>IF(AND(Z$1&lt;&gt;$F16,Y16&gt;0)=TRUE,1,"")</f>
      </c>
      <c r="AA16" s="35">
        <f>IF(Y16="",0,(AA$4*(101+(1000*LOG(Y$4,10))-(1000*LOG(Y16,10)))))</f>
        <v>0</v>
      </c>
      <c r="AC16" s="58">
        <f>IF(AND(AC$1&lt;&gt;$F16,AB16&gt;0)=TRUE,1,"")</f>
      </c>
      <c r="AD16" s="59">
        <f>IF(AB16="",0,(AD$4*(101+(1000*LOG(AB$4,10))-(1000*LOG(AB16,10)))))</f>
        <v>0</v>
      </c>
      <c r="AF16" s="21">
        <f>IF(AND(AF$1&lt;&gt;$F16,AE16&gt;0)=TRUE,1,"")</f>
      </c>
      <c r="AG16" s="37">
        <f>IF(AE16="",0,(AG$4*(101+(1000*LOG(AE$4,10))-(1000*LOG(AE16,10)))))</f>
        <v>0</v>
      </c>
      <c r="AI16" s="58">
        <f>IF(AND(AI$1&lt;&gt;$F16,AH16&gt;0)=TRUE,1,"")</f>
      </c>
      <c r="AJ16" s="59">
        <f>IF(AH16="",0,(AJ$4*(101+(1000*LOG(AH$4,10))-(1000*LOG(AH16,10)))))</f>
        <v>0</v>
      </c>
      <c r="AL16" s="21">
        <f>IF(AND(AL$1&lt;&gt;$F16,AK16&gt;0)=TRUE,1,"")</f>
      </c>
      <c r="AM16" s="37">
        <f>IF(AK16="",0,(AM$4*(101+(1000*LOG(AK$4,10))-(1000*LOG(AK16,10)))))</f>
        <v>0</v>
      </c>
      <c r="AO16" s="58">
        <f>IF(AND(AO$1&lt;&gt;$F16,AN16&gt;0)=TRUE,1,"")</f>
      </c>
      <c r="AP16" s="59">
        <f>IF(AN16="",0,(AP$4*(101+(1000*LOG(AN$4,10))-(1000*LOG(AN16,10)))))</f>
        <v>0</v>
      </c>
      <c r="AR16" s="21">
        <f>IF(AND(AR$1&lt;&gt;$F16,AQ16&gt;0)=TRUE,1,"")</f>
      </c>
      <c r="AS16" s="37">
        <f>IF(AQ16="",0,(AS$4*(101+(1000*LOG(AQ$4,10))-(1000*LOG(AQ16,10)))))</f>
        <v>0</v>
      </c>
      <c r="AU16" s="58">
        <f>IF(AND(AU$1&lt;&gt;$F16,AT16&gt;0)=TRUE,1,"")</f>
      </c>
      <c r="AV16" s="59">
        <f>IF(AT16="",0,(AV$4*(101+(1000*LOG(AT$4,10))-(1000*LOG(AT16,10)))))</f>
        <v>0</v>
      </c>
      <c r="AX16" s="21">
        <f>IF(AND(AX$1&lt;&gt;$F16,AW16&gt;0)=TRUE,1,"")</f>
      </c>
      <c r="AY16" s="37">
        <f>IF(AW16="",0,(AY$4*(101+(1000*LOG(AW$4,10))-(1000*LOG(AW16,10)))))</f>
        <v>0</v>
      </c>
      <c r="BA16" s="58">
        <f>IF(AND(BA$1&lt;&gt;$F16,AZ16&gt;0)=TRUE,1,"")</f>
      </c>
      <c r="BB16" s="59">
        <f>IF(AZ16="",0,(BB$4*(101+(1000*LOG(AZ$4,10))-(1000*LOG(AZ16,10)))))</f>
        <v>0</v>
      </c>
      <c r="BD16" s="21">
        <f>IF(AND(BD$1&lt;&gt;$F16,BC16&gt;0)=TRUE,1,"")</f>
      </c>
      <c r="BE16" s="37">
        <f>IF(BC16="",0,(BE$4*(101+(1000*LOG(BC$4,10))-(1000*LOG(BC16,10)))))</f>
        <v>0</v>
      </c>
      <c r="BG16" s="58">
        <f>IF(AND(BG$1&lt;&gt;$F16,BF16&gt;0)=TRUE,1,"")</f>
      </c>
      <c r="BH16" s="59">
        <f>IF(BF16="",0,(BH$4*(101+(1000*LOG(BF$4,10))-(1000*LOG(BF16,10)))))</f>
        <v>0</v>
      </c>
      <c r="BJ16" s="21">
        <f>IF(AND(BJ$1&lt;&gt;$F16,BI16&gt;0)=TRUE,1,"")</f>
      </c>
      <c r="BK16" s="37">
        <f>IF(BI16="",0,(BK$4*(101+(1000*LOG(BI$4,10))-(1000*LOG(BI16,10)))))</f>
        <v>0</v>
      </c>
      <c r="BM16" s="58">
        <f>IF(AND(BM$1&lt;&gt;$F16,BL16&gt;0)=TRUE,1,"")</f>
      </c>
      <c r="BN16" s="59">
        <f>IF(BL16="",0,(BN$4*(101+(1000*LOG(BL$4,10))-(1000*LOG(BL16,10)))))</f>
        <v>0</v>
      </c>
      <c r="BP16" s="21">
        <f>IF(AND(BP$1&lt;&gt;$F16,BO16&gt;0)=TRUE,1,"")</f>
      </c>
      <c r="BQ16" s="37">
        <f>IF(BO16="",0,(BQ$4*(101+(1000*LOG(BO$4,10))-(1000*LOG(BO16,10)))))</f>
        <v>0</v>
      </c>
      <c r="BR16" s="36">
        <f>L16+O16+R16+U16+X16+AA16+AD16+AG16+AJ16+AM16+AP16+AS16+AV16+AY16+BB16+BE16+BH16+BK16+BN16+BQ16</f>
        <v>655.2872095319617</v>
      </c>
      <c r="BS16" s="39">
        <f>CQ16</f>
        <v>655.2872095319617</v>
      </c>
      <c r="BT16" s="21">
        <f>IF(MAX(BP16,BM16,BJ16,BG16,BD16,BA16,AX16,AU16,AR16,AO16,AL16,AI16,AF16,AC16,Z16,W16,T16,Q16,N16,K16)&gt;0,"*","")</f>
      </c>
      <c r="BU16" s="37">
        <f>IF(BT16="*",BS16*0.05,0)</f>
        <v>0</v>
      </c>
      <c r="BV16" s="40">
        <f>BS16+BU16</f>
        <v>655.2872095319617</v>
      </c>
      <c r="BW16" s="33">
        <f>L16</f>
        <v>655.2872095319617</v>
      </c>
      <c r="BX16" s="33">
        <f>O16</f>
        <v>0</v>
      </c>
      <c r="BY16" s="33">
        <f>R16</f>
        <v>0</v>
      </c>
      <c r="BZ16" s="33">
        <f>U16</f>
        <v>0</v>
      </c>
      <c r="CA16" s="33">
        <f>X16</f>
        <v>0</v>
      </c>
      <c r="CB16" s="33">
        <f>AA16</f>
        <v>0</v>
      </c>
      <c r="CC16" s="33">
        <f>AD16</f>
        <v>0</v>
      </c>
      <c r="CD16" s="33">
        <f>AG16</f>
        <v>0</v>
      </c>
      <c r="CE16" s="33">
        <f>AJ16</f>
        <v>0</v>
      </c>
      <c r="CF16" s="33">
        <f>AM16</f>
        <v>0</v>
      </c>
      <c r="CG16" s="33">
        <f>AP16</f>
        <v>0</v>
      </c>
      <c r="CH16" s="33">
        <f>AS16</f>
        <v>0</v>
      </c>
      <c r="CI16" s="33">
        <f>AV16</f>
        <v>0</v>
      </c>
      <c r="CJ16" s="33">
        <f>AY16</f>
        <v>0</v>
      </c>
      <c r="CK16" s="33">
        <f>BB16</f>
        <v>0</v>
      </c>
      <c r="CL16" s="33">
        <f>BE16</f>
        <v>0</v>
      </c>
      <c r="CM16" s="33">
        <f>BH16</f>
        <v>0</v>
      </c>
      <c r="CN16" s="33">
        <f>BK16</f>
        <v>0</v>
      </c>
      <c r="CO16" s="33">
        <f>BN16</f>
        <v>0</v>
      </c>
      <c r="CP16" s="33">
        <f>BQ16</f>
        <v>0</v>
      </c>
      <c r="CQ16" s="33">
        <f>(LARGE(BW16:CP16,1))+(LARGE(BW16:CP16,2))+(LARGE(BW16:CP16,3))+(LARGE(BW16:CP16,4))+(LARGE(BW16:CP16,5))</f>
        <v>655.2872095319617</v>
      </c>
    </row>
    <row r="17" spans="1:95" ht="12.75" customHeight="1">
      <c r="A17" s="31">
        <v>13</v>
      </c>
      <c r="B17" s="147" t="s">
        <v>65</v>
      </c>
      <c r="C17" s="159" t="s">
        <v>64</v>
      </c>
      <c r="D17" s="89">
        <v>1</v>
      </c>
      <c r="E17" s="109" t="s">
        <v>57</v>
      </c>
      <c r="F17" s="150">
        <v>1</v>
      </c>
      <c r="G17" s="150" t="s">
        <v>97</v>
      </c>
      <c r="H17" s="109"/>
      <c r="I17" s="74">
        <f>BV17</f>
        <v>620.5251032727497</v>
      </c>
      <c r="J17" s="118">
        <v>13</v>
      </c>
      <c r="K17" s="58">
        <f>IF(AND(K$1&lt;&gt;$F17,J17&gt;0)=TRUE,1,"")</f>
      </c>
      <c r="L17" s="59">
        <f>IF(J17="",0,(L$4*(101+(1000*LOG(J$4,10))-(1000*LOG(J17,10)))))</f>
        <v>620.5251032727497</v>
      </c>
      <c r="M17" s="107"/>
      <c r="N17" s="21">
        <f>IF(AND(N$1&lt;&gt;$F17,M17&gt;0)=TRUE,1,"")</f>
      </c>
      <c r="O17" s="35">
        <f>IF(M17="",0,(O$4*(101+(1000*LOG(M$4,10))-(1000*LOG(M17,10)))))</f>
        <v>0</v>
      </c>
      <c r="Q17" s="58">
        <f>IF(AND(Q$1&lt;&gt;$F17,P17&gt;0)=TRUE,1,"")</f>
      </c>
      <c r="R17" s="59">
        <f>IF(P17="",0,(R$4*(101+(1000*LOG(P$4,10))-(1000*LOG(P17,10)))))</f>
        <v>0</v>
      </c>
      <c r="S17" s="107"/>
      <c r="T17" s="21">
        <f>IF(AND(T$1&lt;&gt;$F17,S17&gt;0)=TRUE,1,"")</f>
      </c>
      <c r="U17" s="35">
        <f>IF(S17="",0,(U$4*(101+(1000*LOG(S$4,10))-(1000*LOG(S17,10)))))</f>
        <v>0</v>
      </c>
      <c r="W17" s="58">
        <f>IF(AND(W$1&lt;&gt;$F17,V17&gt;0)=TRUE,1,"")</f>
      </c>
      <c r="X17" s="59">
        <f>IF(V17="",0,(X$4*(101+(1000*LOG(V$4,10))-(1000*LOG(V17,10)))))</f>
        <v>0</v>
      </c>
      <c r="Z17" s="21">
        <f>IF(AND(Z$1&lt;&gt;$F17,Y17&gt;0)=TRUE,1,"")</f>
      </c>
      <c r="AA17" s="35">
        <f>IF(Y17="",0,(AA$4*(101+(1000*LOG(Y$4,10))-(1000*LOG(Y17,10)))))</f>
        <v>0</v>
      </c>
      <c r="AC17" s="58">
        <f>IF(AND(AC$1&lt;&gt;$F17,AB17&gt;0)=TRUE,1,"")</f>
      </c>
      <c r="AD17" s="59">
        <f>IF(AB17="",0,(AD$4*(101+(1000*LOG(AB$4,10))-(1000*LOG(AB17,10)))))</f>
        <v>0</v>
      </c>
      <c r="AF17" s="21">
        <f>IF(AND(AF$1&lt;&gt;$F17,AE17&gt;0)=TRUE,1,"")</f>
      </c>
      <c r="AG17" s="37">
        <f>IF(AE17="",0,(AG$4*(101+(1000*LOG(AE$4,10))-(1000*LOG(AE17,10)))))</f>
        <v>0</v>
      </c>
      <c r="AI17" s="58">
        <f>IF(AND(AI$1&lt;&gt;$F17,AH17&gt;0)=TRUE,1,"")</f>
      </c>
      <c r="AJ17" s="59">
        <f>IF(AH17="",0,(AJ$4*(101+(1000*LOG(AH$4,10))-(1000*LOG(AH17,10)))))</f>
        <v>0</v>
      </c>
      <c r="AL17" s="21">
        <f>IF(AND(AL$1&lt;&gt;$F17,AK17&gt;0)=TRUE,1,"")</f>
      </c>
      <c r="AM17" s="37">
        <f>IF(AK17="",0,(AM$4*(101+(1000*LOG(AK$4,10))-(1000*LOG(AK17,10)))))</f>
        <v>0</v>
      </c>
      <c r="AO17" s="58">
        <f>IF(AND(AO$1&lt;&gt;$F17,AN17&gt;0)=TRUE,1,"")</f>
      </c>
      <c r="AP17" s="59">
        <f>IF(AN17="",0,(AP$4*(101+(1000*LOG(AN$4,10))-(1000*LOG(AN17,10)))))</f>
        <v>0</v>
      </c>
      <c r="AR17" s="21">
        <f>IF(AND(AR$1&lt;&gt;$F17,AQ17&gt;0)=TRUE,1,"")</f>
      </c>
      <c r="AS17" s="37">
        <f>IF(AQ17="",0,(AS$4*(101+(1000*LOG(AQ$4,10))-(1000*LOG(AQ17,10)))))</f>
        <v>0</v>
      </c>
      <c r="AU17" s="58">
        <f>IF(AND(AU$1&lt;&gt;$F17,AT17&gt;0)=TRUE,1,"")</f>
      </c>
      <c r="AV17" s="59">
        <f>IF(AT17="",0,(AV$4*(101+(1000*LOG(AT$4,10))-(1000*LOG(AT17,10)))))</f>
        <v>0</v>
      </c>
      <c r="AX17" s="21">
        <f>IF(AND(AX$1&lt;&gt;$F17,AW17&gt;0)=TRUE,1,"")</f>
      </c>
      <c r="AY17" s="37">
        <f>IF(AW17="",0,(AY$4*(101+(1000*LOG(AW$4,10))-(1000*LOG(AW17,10)))))</f>
        <v>0</v>
      </c>
      <c r="BA17" s="58">
        <f>IF(AND(BA$1&lt;&gt;$F17,AZ17&gt;0)=TRUE,1,"")</f>
      </c>
      <c r="BB17" s="59">
        <f>IF(AZ17="",0,(BB$4*(101+(1000*LOG(AZ$4,10))-(1000*LOG(AZ17,10)))))</f>
        <v>0</v>
      </c>
      <c r="BD17" s="21">
        <f>IF(AND(BD$1&lt;&gt;$F17,BC17&gt;0)=TRUE,1,"")</f>
      </c>
      <c r="BE17" s="37">
        <f>IF(BC17="",0,(BE$4*(101+(1000*LOG(BC$4,10))-(1000*LOG(BC17,10)))))</f>
        <v>0</v>
      </c>
      <c r="BG17" s="58">
        <f>IF(AND(BG$1&lt;&gt;$F17,BF17&gt;0)=TRUE,1,"")</f>
      </c>
      <c r="BH17" s="59">
        <f>IF(BF17="",0,(BH$4*(101+(1000*LOG(BF$4,10))-(1000*LOG(BF17,10)))))</f>
        <v>0</v>
      </c>
      <c r="BJ17" s="21">
        <f>IF(AND(BJ$1&lt;&gt;$F17,BI17&gt;0)=TRUE,1,"")</f>
      </c>
      <c r="BK17" s="37">
        <f>IF(BI17="",0,(BK$4*(101+(1000*LOG(BI$4,10))-(1000*LOG(BI17,10)))))</f>
        <v>0</v>
      </c>
      <c r="BM17" s="58">
        <f>IF(AND(BM$1&lt;&gt;$F17,BL17&gt;0)=TRUE,1,"")</f>
      </c>
      <c r="BN17" s="59">
        <f>IF(BL17="",0,(BN$4*(101+(1000*LOG(BL$4,10))-(1000*LOG(BL17,10)))))</f>
        <v>0</v>
      </c>
      <c r="BP17" s="21">
        <f>IF(AND(BP$1&lt;&gt;$F17,BO17&gt;0)=TRUE,1,"")</f>
      </c>
      <c r="BQ17" s="37">
        <f>IF(BO17="",0,(BQ$4*(101+(1000*LOG(BO$4,10))-(1000*LOG(BO17,10)))))</f>
        <v>0</v>
      </c>
      <c r="BR17" s="36">
        <f>L17+O17+R17+U17+X17+AA17+AD17+AG17+AJ17+AM17+AP17+AS17+AV17+AY17+BB17+BE17+BH17+BK17+BN17+BQ17</f>
        <v>620.5251032727497</v>
      </c>
      <c r="BS17" s="39">
        <f>CQ17</f>
        <v>620.5251032727497</v>
      </c>
      <c r="BT17" s="21">
        <f>IF(MAX(BP17,BM17,BJ17,BG17,BD17,BA17,AX17,AU17,AR17,AO17,AL17,AI17,AF17,AC17,Z17,W17,T17,Q17,N17,K17)&gt;0,"*","")</f>
      </c>
      <c r="BU17" s="37">
        <f>IF(BT17="*",BS17*0.05,0)</f>
        <v>0</v>
      </c>
      <c r="BV17" s="40">
        <f>BS17+BU17</f>
        <v>620.5251032727497</v>
      </c>
      <c r="BW17" s="33">
        <f>L17</f>
        <v>620.5251032727497</v>
      </c>
      <c r="BX17" s="33">
        <f>O17</f>
        <v>0</v>
      </c>
      <c r="BY17" s="33">
        <f>R17</f>
        <v>0</v>
      </c>
      <c r="BZ17" s="33">
        <f>U17</f>
        <v>0</v>
      </c>
      <c r="CA17" s="33">
        <f>X17</f>
        <v>0</v>
      </c>
      <c r="CB17" s="33">
        <f>AA17</f>
        <v>0</v>
      </c>
      <c r="CC17" s="33">
        <f>AD17</f>
        <v>0</v>
      </c>
      <c r="CD17" s="33">
        <f>AG17</f>
        <v>0</v>
      </c>
      <c r="CE17" s="33">
        <f>AJ17</f>
        <v>0</v>
      </c>
      <c r="CF17" s="33">
        <f>AM17</f>
        <v>0</v>
      </c>
      <c r="CG17" s="33">
        <f>AP17</f>
        <v>0</v>
      </c>
      <c r="CH17" s="33">
        <f>AS17</f>
        <v>0</v>
      </c>
      <c r="CI17" s="33">
        <f>AV17</f>
        <v>0</v>
      </c>
      <c r="CJ17" s="33">
        <f>AY17</f>
        <v>0</v>
      </c>
      <c r="CK17" s="33">
        <f>BB17</f>
        <v>0</v>
      </c>
      <c r="CL17" s="33">
        <f>BE17</f>
        <v>0</v>
      </c>
      <c r="CM17" s="33">
        <f>BH17</f>
        <v>0</v>
      </c>
      <c r="CN17" s="33">
        <f>BK17</f>
        <v>0</v>
      </c>
      <c r="CO17" s="33">
        <f>BN17</f>
        <v>0</v>
      </c>
      <c r="CP17" s="33">
        <f>BQ17</f>
        <v>0</v>
      </c>
      <c r="CQ17" s="33">
        <f>(LARGE(BW17:CP17,1))+(LARGE(BW17:CP17,2))+(LARGE(BW17:CP17,3))+(LARGE(BW17:CP17,4))+(LARGE(BW17:CP17,5))</f>
        <v>620.5251032727497</v>
      </c>
    </row>
    <row r="18" spans="1:95" ht="12.75" customHeight="1">
      <c r="A18" s="31">
        <v>14</v>
      </c>
      <c r="B18" s="147" t="s">
        <v>77</v>
      </c>
      <c r="C18" s="159" t="s">
        <v>49</v>
      </c>
      <c r="D18" s="89">
        <v>1</v>
      </c>
      <c r="E18" s="109" t="s">
        <v>17</v>
      </c>
      <c r="F18" s="150">
        <v>1</v>
      </c>
      <c r="G18" s="150" t="s">
        <v>95</v>
      </c>
      <c r="H18" s="109"/>
      <c r="I18" s="74">
        <f>BV18</f>
        <v>588.3404199013487</v>
      </c>
      <c r="J18" s="118">
        <v>14</v>
      </c>
      <c r="K18" s="58">
        <f>IF(AND(K$1&lt;&gt;$F18,J18&gt;0)=TRUE,1,"")</f>
      </c>
      <c r="L18" s="59">
        <f>IF(J18="",0,(L$4*(101+(1000*LOG(J$4,10))-(1000*LOG(J18,10)))))</f>
        <v>588.3404199013487</v>
      </c>
      <c r="M18" s="107"/>
      <c r="N18" s="21">
        <f>IF(AND(N$1&lt;&gt;$F18,M18&gt;0)=TRUE,1,"")</f>
      </c>
      <c r="O18" s="35">
        <f>IF(M18="",0,(O$4*(101+(1000*LOG(M$4,10))-(1000*LOG(M18,10)))))</f>
        <v>0</v>
      </c>
      <c r="Q18" s="58">
        <f>IF(AND(Q$1&lt;&gt;$F18,P18&gt;0)=TRUE,1,"")</f>
      </c>
      <c r="R18" s="59">
        <f>IF(P18="",0,(R$4*(101+(1000*LOG(P$4,10))-(1000*LOG(P18,10)))))</f>
        <v>0</v>
      </c>
      <c r="S18" s="107"/>
      <c r="T18" s="21">
        <f>IF(AND(T$1&lt;&gt;$F18,S18&gt;0)=TRUE,1,"")</f>
      </c>
      <c r="U18" s="35">
        <f>IF(S18="",0,(U$4*(101+(1000*LOG(S$4,10))-(1000*LOG(S18,10)))))</f>
        <v>0</v>
      </c>
      <c r="W18" s="58">
        <f>IF(AND(W$1&lt;&gt;$F18,V18&gt;0)=TRUE,1,"")</f>
      </c>
      <c r="X18" s="59">
        <f>IF(V18="",0,(X$4*(101+(1000*LOG(V$4,10))-(1000*LOG(V18,10)))))</f>
        <v>0</v>
      </c>
      <c r="Z18" s="21">
        <f>IF(AND(Z$1&lt;&gt;$F18,Y18&gt;0)=TRUE,1,"")</f>
      </c>
      <c r="AA18" s="35">
        <f>IF(Y18="",0,(AA$4*(101+(1000*LOG(Y$4,10))-(1000*LOG(Y18,10)))))</f>
        <v>0</v>
      </c>
      <c r="AC18" s="58">
        <f>IF(AND(AC$1&lt;&gt;$F18,AB18&gt;0)=TRUE,1,"")</f>
      </c>
      <c r="AD18" s="59">
        <f>IF(AB18="",0,(AD$4*(101+(1000*LOG(AB$4,10))-(1000*LOG(AB18,10)))))</f>
        <v>0</v>
      </c>
      <c r="AF18" s="21">
        <f>IF(AND(AF$1&lt;&gt;$F18,AE18&gt;0)=TRUE,1,"")</f>
      </c>
      <c r="AG18" s="37">
        <f>IF(AE18="",0,(AG$4*(101+(1000*LOG(AE$4,10))-(1000*LOG(AE18,10)))))</f>
        <v>0</v>
      </c>
      <c r="AI18" s="58">
        <f>IF(AND(AI$1&lt;&gt;$F18,AH18&gt;0)=TRUE,1,"")</f>
      </c>
      <c r="AJ18" s="59">
        <f>IF(AH18="",0,(AJ$4*(101+(1000*LOG(AH$4,10))-(1000*LOG(AH18,10)))))</f>
        <v>0</v>
      </c>
      <c r="AL18" s="21">
        <f>IF(AND(AL$1&lt;&gt;$F18,AK18&gt;0)=TRUE,1,"")</f>
      </c>
      <c r="AM18" s="37">
        <f>IF(AK18="",0,(AM$4*(101+(1000*LOG(AK$4,10))-(1000*LOG(AK18,10)))))</f>
        <v>0</v>
      </c>
      <c r="AO18" s="58">
        <f>IF(AND(AO$1&lt;&gt;$F18,AN18&gt;0)=TRUE,1,"")</f>
      </c>
      <c r="AP18" s="59">
        <f>IF(AN18="",0,(AP$4*(101+(1000*LOG(AN$4,10))-(1000*LOG(AN18,10)))))</f>
        <v>0</v>
      </c>
      <c r="AR18" s="21">
        <f>IF(AND(AR$1&lt;&gt;$F18,AQ18&gt;0)=TRUE,1,"")</f>
      </c>
      <c r="AS18" s="37">
        <f>IF(AQ18="",0,(AS$4*(101+(1000*LOG(AQ$4,10))-(1000*LOG(AQ18,10)))))</f>
        <v>0</v>
      </c>
      <c r="AU18" s="58">
        <f>IF(AND(AU$1&lt;&gt;$F18,AT18&gt;0)=TRUE,1,"")</f>
      </c>
      <c r="AV18" s="59">
        <f>IF(AT18="",0,(AV$4*(101+(1000*LOG(AT$4,10))-(1000*LOG(AT18,10)))))</f>
        <v>0</v>
      </c>
      <c r="AX18" s="21">
        <f>IF(AND(AX$1&lt;&gt;$F18,AW18&gt;0)=TRUE,1,"")</f>
      </c>
      <c r="AY18" s="37">
        <f>IF(AW18="",0,(AY$4*(101+(1000*LOG(AW$4,10))-(1000*LOG(AW18,10)))))</f>
        <v>0</v>
      </c>
      <c r="BA18" s="58">
        <f>IF(AND(BA$1&lt;&gt;$F18,AZ18&gt;0)=TRUE,1,"")</f>
      </c>
      <c r="BB18" s="59">
        <f>IF(AZ18="",0,(BB$4*(101+(1000*LOG(AZ$4,10))-(1000*LOG(AZ18,10)))))</f>
        <v>0</v>
      </c>
      <c r="BD18" s="21">
        <f>IF(AND(BD$1&lt;&gt;$F18,BC18&gt;0)=TRUE,1,"")</f>
      </c>
      <c r="BE18" s="37">
        <f>IF(BC18="",0,(BE$4*(101+(1000*LOG(BC$4,10))-(1000*LOG(BC18,10)))))</f>
        <v>0</v>
      </c>
      <c r="BG18" s="58">
        <f>IF(AND(BG$1&lt;&gt;$F18,BF18&gt;0)=TRUE,1,"")</f>
      </c>
      <c r="BH18" s="59">
        <f>IF(BF18="",0,(BH$4*(101+(1000*LOG(BF$4,10))-(1000*LOG(BF18,10)))))</f>
        <v>0</v>
      </c>
      <c r="BJ18" s="21">
        <f>IF(AND(BJ$1&lt;&gt;$F18,BI18&gt;0)=TRUE,1,"")</f>
      </c>
      <c r="BK18" s="37">
        <f>IF(BI18="",0,(BK$4*(101+(1000*LOG(BI$4,10))-(1000*LOG(BI18,10)))))</f>
        <v>0</v>
      </c>
      <c r="BM18" s="58">
        <f>IF(AND(BM$1&lt;&gt;$F18,BL18&gt;0)=TRUE,1,"")</f>
      </c>
      <c r="BN18" s="59">
        <f>IF(BL18="",0,(BN$4*(101+(1000*LOG(BL$4,10))-(1000*LOG(BL18,10)))))</f>
        <v>0</v>
      </c>
      <c r="BP18" s="21">
        <f>IF(AND(BP$1&lt;&gt;$F18,BO18&gt;0)=TRUE,1,"")</f>
      </c>
      <c r="BQ18" s="37">
        <f>IF(BO18="",0,(BQ$4*(101+(1000*LOG(BO$4,10))-(1000*LOG(BO18,10)))))</f>
        <v>0</v>
      </c>
      <c r="BR18" s="36">
        <f>L18+O18+R18+U18+X18+AA18+AD18+AG18+AJ18+AM18+AP18+AS18+AV18+AY18+BB18+BE18+BH18+BK18+BN18+BQ18</f>
        <v>588.3404199013487</v>
      </c>
      <c r="BS18" s="39">
        <f>CQ18</f>
        <v>588.3404199013487</v>
      </c>
      <c r="BT18" s="21">
        <f>IF(MAX(BP18,BM18,BJ18,BG18,BD18,BA18,AX18,AU18,AR18,AO18,AL18,AI18,AF18,AC18,Z18,W18,T18,Q18,N18,K18)&gt;0,"*","")</f>
      </c>
      <c r="BU18" s="37">
        <f>IF(BT18="*",BS18*0.05,0)</f>
        <v>0</v>
      </c>
      <c r="BV18" s="40">
        <f>BS18+BU18</f>
        <v>588.3404199013487</v>
      </c>
      <c r="BW18" s="33">
        <f>L18</f>
        <v>588.3404199013487</v>
      </c>
      <c r="BX18" s="33">
        <f>O18</f>
        <v>0</v>
      </c>
      <c r="BY18" s="33">
        <f>R18</f>
        <v>0</v>
      </c>
      <c r="BZ18" s="33">
        <f>U18</f>
        <v>0</v>
      </c>
      <c r="CA18" s="33">
        <f>X18</f>
        <v>0</v>
      </c>
      <c r="CB18" s="33">
        <f>AA18</f>
        <v>0</v>
      </c>
      <c r="CC18" s="33">
        <f>AD18</f>
        <v>0</v>
      </c>
      <c r="CD18" s="33">
        <f>AG18</f>
        <v>0</v>
      </c>
      <c r="CE18" s="33">
        <f>AJ18</f>
        <v>0</v>
      </c>
      <c r="CF18" s="33">
        <f>AM18</f>
        <v>0</v>
      </c>
      <c r="CG18" s="33">
        <f>AP18</f>
        <v>0</v>
      </c>
      <c r="CH18" s="33">
        <f>AS18</f>
        <v>0</v>
      </c>
      <c r="CI18" s="33">
        <f>AV18</f>
        <v>0</v>
      </c>
      <c r="CJ18" s="33">
        <f>AY18</f>
        <v>0</v>
      </c>
      <c r="CK18" s="33">
        <f>BB18</f>
        <v>0</v>
      </c>
      <c r="CL18" s="33">
        <f>BE18</f>
        <v>0</v>
      </c>
      <c r="CM18" s="33">
        <f>BH18</f>
        <v>0</v>
      </c>
      <c r="CN18" s="33">
        <f>BK18</f>
        <v>0</v>
      </c>
      <c r="CO18" s="33">
        <f>BN18</f>
        <v>0</v>
      </c>
      <c r="CP18" s="33">
        <f>BQ18</f>
        <v>0</v>
      </c>
      <c r="CQ18" s="33">
        <f>(LARGE(BW18:CP18,1))+(LARGE(BW18:CP18,2))+(LARGE(BW18:CP18,3))+(LARGE(BW18:CP18,4))+(LARGE(BW18:CP18,5))</f>
        <v>588.3404199013487</v>
      </c>
    </row>
    <row r="19" spans="1:225" s="4" customFormat="1" ht="12.75" customHeight="1">
      <c r="A19" s="31">
        <v>15</v>
      </c>
      <c r="B19" s="147" t="s">
        <v>76</v>
      </c>
      <c r="C19" s="159" t="s">
        <v>33</v>
      </c>
      <c r="D19" s="89">
        <v>1</v>
      </c>
      <c r="E19" s="109" t="s">
        <v>17</v>
      </c>
      <c r="F19" s="150">
        <v>1</v>
      </c>
      <c r="G19" s="150" t="s">
        <v>97</v>
      </c>
      <c r="H19" s="109"/>
      <c r="I19" s="74">
        <f>BV19</f>
        <v>558.3771965239052</v>
      </c>
      <c r="J19" s="118">
        <v>15</v>
      </c>
      <c r="K19" s="58">
        <f>IF(AND(K$1&lt;&gt;$F19,J19&gt;0)=TRUE,1,"")</f>
      </c>
      <c r="L19" s="59">
        <f>IF(J19="",0,(L$4*(101+(1000*LOG(J$4,10))-(1000*LOG(J19,10)))))</f>
        <v>558.3771965239052</v>
      </c>
      <c r="M19" s="107"/>
      <c r="N19" s="21">
        <f>IF(AND(N$1&lt;&gt;$F19,M19&gt;0)=TRUE,1,"")</f>
      </c>
      <c r="O19" s="35">
        <f>IF(M19="",0,(O$4*(101+(1000*LOG(M$4,10))-(1000*LOG(M19,10)))))</f>
        <v>0</v>
      </c>
      <c r="P19" s="106"/>
      <c r="Q19" s="58">
        <f>IF(AND(Q$1&lt;&gt;$F19,P19&gt;0)=TRUE,1,"")</f>
      </c>
      <c r="R19" s="59">
        <f>IF(P19="",0,(R$4*(101+(1000*LOG(P$4,10))-(1000*LOG(P19,10)))))</f>
        <v>0</v>
      </c>
      <c r="S19" s="107"/>
      <c r="T19" s="21">
        <f>IF(AND(T$1&lt;&gt;$F19,S19&gt;0)=TRUE,1,"")</f>
      </c>
      <c r="U19" s="35">
        <f>IF(S19="",0,(U$4*(101+(1000*LOG(S$4,10))-(1000*LOG(S19,10)))))</f>
        <v>0</v>
      </c>
      <c r="V19" s="106"/>
      <c r="W19" s="58">
        <f>IF(AND(W$1&lt;&gt;$F19,V19&gt;0)=TRUE,1,"")</f>
      </c>
      <c r="X19" s="59">
        <f>IF(V19="",0,(X$4*(101+(1000*LOG(V$4,10))-(1000*LOG(V19,10)))))</f>
        <v>0</v>
      </c>
      <c r="Y19" s="115"/>
      <c r="Z19" s="21">
        <f>IF(AND(Z$1&lt;&gt;$F19,Y19&gt;0)=TRUE,1,"")</f>
      </c>
      <c r="AA19" s="35">
        <f>IF(Y19="",0,(AA$4*(101+(1000*LOG(Y$4,10))-(1000*LOG(Y19,10)))))</f>
        <v>0</v>
      </c>
      <c r="AB19" s="106"/>
      <c r="AC19" s="58">
        <f>IF(AND(AC$1&lt;&gt;$F19,AB19&gt;0)=TRUE,1,"")</f>
      </c>
      <c r="AD19" s="59">
        <f>IF(AB19="",0,(AD$4*(101+(1000*LOG(AB$4,10))-(1000*LOG(AB19,10)))))</f>
        <v>0</v>
      </c>
      <c r="AE19" s="38"/>
      <c r="AF19" s="21">
        <f>IF(AND(AF$1&lt;&gt;$F19,AE19&gt;0)=TRUE,1,"")</f>
      </c>
      <c r="AG19" s="37">
        <f>IF(AE19="",0,(AG$4*(101+(1000*LOG(AE$4,10))-(1000*LOG(AE19,10)))))</f>
        <v>0</v>
      </c>
      <c r="AH19" s="61"/>
      <c r="AI19" s="58">
        <f>IF(AND(AI$1&lt;&gt;$F19,AH19&gt;0)=TRUE,1,"")</f>
      </c>
      <c r="AJ19" s="59">
        <f>IF(AH19="",0,(AJ$4*(101+(1000*LOG(AH$4,10))-(1000*LOG(AH19,10)))))</f>
        <v>0</v>
      </c>
      <c r="AK19" s="38"/>
      <c r="AL19" s="21">
        <f>IF(AND(AL$1&lt;&gt;$F19,AK19&gt;0)=TRUE,1,"")</f>
      </c>
      <c r="AM19" s="37">
        <f>IF(AK19="",0,(AM$4*(101+(1000*LOG(AK$4,10))-(1000*LOG(AK19,10)))))</f>
        <v>0</v>
      </c>
      <c r="AN19" s="61"/>
      <c r="AO19" s="58">
        <f>IF(AND(AO$1&lt;&gt;$F19,AN19&gt;0)=TRUE,1,"")</f>
      </c>
      <c r="AP19" s="59">
        <f>IF(AN19="",0,(AP$4*(101+(1000*LOG(AN$4,10))-(1000*LOG(AN19,10)))))</f>
        <v>0</v>
      </c>
      <c r="AQ19" s="38"/>
      <c r="AR19" s="21">
        <f>IF(AND(AR$1&lt;&gt;$F19,AQ19&gt;0)=TRUE,1,"")</f>
      </c>
      <c r="AS19" s="37">
        <f>IF(AQ19="",0,(AS$4*(101+(1000*LOG(AQ$4,10))-(1000*LOG(AQ19,10)))))</f>
        <v>0</v>
      </c>
      <c r="AT19" s="61"/>
      <c r="AU19" s="58">
        <f>IF(AND(AU$1&lt;&gt;$F19,AT19&gt;0)=TRUE,1,"")</f>
      </c>
      <c r="AV19" s="59">
        <f>IF(AT19="",0,(AV$4*(101+(1000*LOG(AT$4,10))-(1000*LOG(AT19,10)))))</f>
        <v>0</v>
      </c>
      <c r="AW19" s="38"/>
      <c r="AX19" s="21">
        <f>IF(AND(AX$1&lt;&gt;$F19,AW19&gt;0)=TRUE,1,"")</f>
      </c>
      <c r="AY19" s="37">
        <f>IF(AW19="",0,(AY$4*(101+(1000*LOG(AW$4,10))-(1000*LOG(AW19,10)))))</f>
        <v>0</v>
      </c>
      <c r="AZ19" s="61"/>
      <c r="BA19" s="58">
        <f>IF(AND(BA$1&lt;&gt;$F19,AZ19&gt;0)=TRUE,1,"")</f>
      </c>
      <c r="BB19" s="59">
        <f>IF(AZ19="",0,(BB$4*(101+(1000*LOG(AZ$4,10))-(1000*LOG(AZ19,10)))))</f>
        <v>0</v>
      </c>
      <c r="BC19" s="38"/>
      <c r="BD19" s="21">
        <f>IF(AND(BD$1&lt;&gt;$F19,BC19&gt;0)=TRUE,1,"")</f>
      </c>
      <c r="BE19" s="37">
        <f>IF(BC19="",0,(BE$4*(101+(1000*LOG(BC$4,10))-(1000*LOG(BC19,10)))))</f>
        <v>0</v>
      </c>
      <c r="BF19" s="61"/>
      <c r="BG19" s="58">
        <f>IF(AND(BG$1&lt;&gt;$F19,BF19&gt;0)=TRUE,1,"")</f>
      </c>
      <c r="BH19" s="59">
        <f>IF(BF19="",0,(BH$4*(101+(1000*LOG(BF$4,10))-(1000*LOG(BF19,10)))))</f>
        <v>0</v>
      </c>
      <c r="BI19" s="38"/>
      <c r="BJ19" s="21">
        <f>IF(AND(BJ$1&lt;&gt;$F19,BI19&gt;0)=TRUE,1,"")</f>
      </c>
      <c r="BK19" s="37">
        <f>IF(BI19="",0,(BK$4*(101+(1000*LOG(BI$4,10))-(1000*LOG(BI19,10)))))</f>
        <v>0</v>
      </c>
      <c r="BL19" s="61"/>
      <c r="BM19" s="58">
        <f>IF(AND(BM$1&lt;&gt;$F19,BL19&gt;0)=TRUE,1,"")</f>
      </c>
      <c r="BN19" s="59">
        <f>IF(BL19="",0,(BN$4*(101+(1000*LOG(BL$4,10))-(1000*LOG(BL19,10)))))</f>
        <v>0</v>
      </c>
      <c r="BO19" s="38"/>
      <c r="BP19" s="21">
        <f>IF(AND(BP$1&lt;&gt;$F19,BO19&gt;0)=TRUE,1,"")</f>
      </c>
      <c r="BQ19" s="37">
        <f>IF(BO19="",0,(BQ$4*(101+(1000*LOG(BO$4,10))-(1000*LOG(BO19,10)))))</f>
        <v>0</v>
      </c>
      <c r="BR19" s="36">
        <f>L19+O19+R19+U19+X19+AA19+AD19+AG19+AJ19+AM19+AP19+AS19+AV19+AY19+BB19+BE19+BH19+BK19+BN19+BQ19</f>
        <v>558.3771965239052</v>
      </c>
      <c r="BS19" s="39">
        <f>CQ19</f>
        <v>558.3771965239052</v>
      </c>
      <c r="BT19" s="21">
        <f>IF(MAX(BP19,BM19,BJ19,BG19,BD19,BA19,AX19,AU19,AR19,AO19,AL19,AI19,AF19,AC19,Z19,W19,T19,Q19,N19,K19)&gt;0,"*","")</f>
      </c>
      <c r="BU19" s="37">
        <f>IF(BT19="*",BS19*0.05,0)</f>
        <v>0</v>
      </c>
      <c r="BV19" s="40">
        <f>BS19+BU19</f>
        <v>558.3771965239052</v>
      </c>
      <c r="BW19" s="33">
        <f>L19</f>
        <v>558.3771965239052</v>
      </c>
      <c r="BX19" s="33">
        <f>O19</f>
        <v>0</v>
      </c>
      <c r="BY19" s="33">
        <f>R19</f>
        <v>0</v>
      </c>
      <c r="BZ19" s="33">
        <f>U19</f>
        <v>0</v>
      </c>
      <c r="CA19" s="33">
        <f>X19</f>
        <v>0</v>
      </c>
      <c r="CB19" s="33">
        <f>AA19</f>
        <v>0</v>
      </c>
      <c r="CC19" s="33">
        <f>AD19</f>
        <v>0</v>
      </c>
      <c r="CD19" s="33">
        <f>AG19</f>
        <v>0</v>
      </c>
      <c r="CE19" s="33">
        <f>AJ19</f>
        <v>0</v>
      </c>
      <c r="CF19" s="33">
        <f>AM19</f>
        <v>0</v>
      </c>
      <c r="CG19" s="33">
        <f>AP19</f>
        <v>0</v>
      </c>
      <c r="CH19" s="33">
        <f>AS19</f>
        <v>0</v>
      </c>
      <c r="CI19" s="33">
        <f>AV19</f>
        <v>0</v>
      </c>
      <c r="CJ19" s="33">
        <f>AY19</f>
        <v>0</v>
      </c>
      <c r="CK19" s="33">
        <f>BB19</f>
        <v>0</v>
      </c>
      <c r="CL19" s="33">
        <f>BE19</f>
        <v>0</v>
      </c>
      <c r="CM19" s="33">
        <f>BH19</f>
        <v>0</v>
      </c>
      <c r="CN19" s="33">
        <f>BK19</f>
        <v>0</v>
      </c>
      <c r="CO19" s="33">
        <f>BN19</f>
        <v>0</v>
      </c>
      <c r="CP19" s="33">
        <f>BQ19</f>
        <v>0</v>
      </c>
      <c r="CQ19" s="33">
        <f>(LARGE(BW19:CP19,1))+(LARGE(BW19:CP19,2))+(LARGE(BW19:CP19,3))+(LARGE(BW19:CP19,4))+(LARGE(BW19:CP19,5))</f>
        <v>558.3771965239052</v>
      </c>
      <c r="CR19" s="44"/>
      <c r="CS19" s="38"/>
      <c r="CT19" s="38"/>
      <c r="CU19" s="38"/>
      <c r="CV19" s="38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</row>
    <row r="20" spans="1:95" ht="12.75">
      <c r="A20" s="31">
        <v>16</v>
      </c>
      <c r="B20" s="147" t="s">
        <v>29</v>
      </c>
      <c r="C20" s="159" t="s">
        <v>30</v>
      </c>
      <c r="D20" s="89">
        <v>1</v>
      </c>
      <c r="E20" s="109" t="s">
        <v>17</v>
      </c>
      <c r="F20" s="150">
        <v>1</v>
      </c>
      <c r="G20" s="150" t="s">
        <v>97</v>
      </c>
      <c r="H20" s="109"/>
      <c r="I20" s="74">
        <f>BV20</f>
        <v>530.3484729236618</v>
      </c>
      <c r="J20" s="118">
        <v>16</v>
      </c>
      <c r="K20" s="58">
        <f>IF(AND(K$1&lt;&gt;$F20,J20&gt;0)=TRUE,1,"")</f>
      </c>
      <c r="L20" s="59">
        <f>IF(J20="",0,(L$4*(101+(1000*LOG(J$4,10))-(1000*LOG(J20,10)))))</f>
        <v>530.3484729236618</v>
      </c>
      <c r="M20" s="107"/>
      <c r="N20" s="21">
        <f>IF(AND(N$1&lt;&gt;$F20,M20&gt;0)=TRUE,1,"")</f>
      </c>
      <c r="O20" s="35">
        <f>IF(M20="",0,(O$4*(101+(1000*LOG(M$4,10))-(1000*LOG(M20,10)))))</f>
        <v>0</v>
      </c>
      <c r="Q20" s="58">
        <f>IF(AND(Q$1&lt;&gt;$F20,P20&gt;0)=TRUE,1,"")</f>
      </c>
      <c r="R20" s="59">
        <f>IF(P20="",0,(R$4*(101+(1000*LOG(P$4,10))-(1000*LOG(P20,10)))))</f>
        <v>0</v>
      </c>
      <c r="S20" s="107"/>
      <c r="T20" s="21">
        <f>IF(AND(T$1&lt;&gt;$F20,S20&gt;0)=TRUE,1,"")</f>
      </c>
      <c r="U20" s="35">
        <f>IF(S20="",0,(U$4*(101+(1000*LOG(S$4,10))-(1000*LOG(S20,10)))))</f>
        <v>0</v>
      </c>
      <c r="W20" s="58">
        <f>IF(AND(W$1&lt;&gt;$F20,V20&gt;0)=TRUE,1,"")</f>
      </c>
      <c r="X20" s="59">
        <f>IF(V20="",0,(X$4*(101+(1000*LOG(V$4,10))-(1000*LOG(V20,10)))))</f>
        <v>0</v>
      </c>
      <c r="Z20" s="21">
        <f>IF(AND(Z$1&lt;&gt;$F20,Y20&gt;0)=TRUE,1,"")</f>
      </c>
      <c r="AA20" s="35">
        <f>IF(Y20="",0,(AA$4*(101+(1000*LOG(Y$4,10))-(1000*LOG(Y20,10)))))</f>
        <v>0</v>
      </c>
      <c r="AC20" s="58">
        <f>IF(AND(AC$1&lt;&gt;$F20,AB20&gt;0)=TRUE,1,"")</f>
      </c>
      <c r="AD20" s="59">
        <f>IF(AB20="",0,(AD$4*(101+(1000*LOG(AB$4,10))-(1000*LOG(AB20,10)))))</f>
        <v>0</v>
      </c>
      <c r="AF20" s="21">
        <f>IF(AND(AF$1&lt;&gt;$F20,AE20&gt;0)=TRUE,1,"")</f>
      </c>
      <c r="AG20" s="37">
        <f>IF(AE20="",0,(AG$4*(101+(1000*LOG(AE$4,10))-(1000*LOG(AE20,10)))))</f>
        <v>0</v>
      </c>
      <c r="AI20" s="58">
        <f>IF(AND(AI$1&lt;&gt;$F20,AH20&gt;0)=TRUE,1,"")</f>
      </c>
      <c r="AJ20" s="59">
        <f>IF(AH20="",0,(AJ$4*(101+(1000*LOG(AH$4,10))-(1000*LOG(AH20,10)))))</f>
        <v>0</v>
      </c>
      <c r="AL20" s="21">
        <f>IF(AND(AL$1&lt;&gt;$F20,AK20&gt;0)=TRUE,1,"")</f>
      </c>
      <c r="AM20" s="37">
        <f>IF(AK20="",0,(AM$4*(101+(1000*LOG(AK$4,10))-(1000*LOG(AK20,10)))))</f>
        <v>0</v>
      </c>
      <c r="AO20" s="58">
        <f>IF(AND(AO$1&lt;&gt;$F20,AN20&gt;0)=TRUE,1,"")</f>
      </c>
      <c r="AP20" s="59">
        <f>IF(AN20="",0,(AP$4*(101+(1000*LOG(AN$4,10))-(1000*LOG(AN20,10)))))</f>
        <v>0</v>
      </c>
      <c r="AR20" s="21">
        <f>IF(AND(AR$1&lt;&gt;$F20,AQ20&gt;0)=TRUE,1,"")</f>
      </c>
      <c r="AS20" s="37">
        <f>IF(AQ20="",0,(AS$4*(101+(1000*LOG(AQ$4,10))-(1000*LOG(AQ20,10)))))</f>
        <v>0</v>
      </c>
      <c r="AU20" s="58">
        <f>IF(AND(AU$1&lt;&gt;$F20,AT20&gt;0)=TRUE,1,"")</f>
      </c>
      <c r="AV20" s="59">
        <f>IF(AT20="",0,(AV$4*(101+(1000*LOG(AT$4,10))-(1000*LOG(AT20,10)))))</f>
        <v>0</v>
      </c>
      <c r="AX20" s="21">
        <f>IF(AND(AX$1&lt;&gt;$F20,AW20&gt;0)=TRUE,1,"")</f>
      </c>
      <c r="AY20" s="37">
        <f>IF(AW20="",0,(AY$4*(101+(1000*LOG(AW$4,10))-(1000*LOG(AW20,10)))))</f>
        <v>0</v>
      </c>
      <c r="BA20" s="58">
        <f>IF(AND(BA$1&lt;&gt;$F20,AZ20&gt;0)=TRUE,1,"")</f>
      </c>
      <c r="BB20" s="59">
        <f>IF(AZ20="",0,(BB$4*(101+(1000*LOG(AZ$4,10))-(1000*LOG(AZ20,10)))))</f>
        <v>0</v>
      </c>
      <c r="BD20" s="21">
        <f>IF(AND(BD$1&lt;&gt;$F20,BC20&gt;0)=TRUE,1,"")</f>
      </c>
      <c r="BE20" s="37">
        <f>IF(BC20="",0,(BE$4*(101+(1000*LOG(BC$4,10))-(1000*LOG(BC20,10)))))</f>
        <v>0</v>
      </c>
      <c r="BG20" s="58">
        <f>IF(AND(BG$1&lt;&gt;$F20,BF20&gt;0)=TRUE,1,"")</f>
      </c>
      <c r="BH20" s="59">
        <f>IF(BF20="",0,(BH$4*(101+(1000*LOG(BF$4,10))-(1000*LOG(BF20,10)))))</f>
        <v>0</v>
      </c>
      <c r="BJ20" s="21">
        <f>IF(AND(BJ$1&lt;&gt;$F20,BI20&gt;0)=TRUE,1,"")</f>
      </c>
      <c r="BK20" s="37">
        <f>IF(BI20="",0,(BK$4*(101+(1000*LOG(BI$4,10))-(1000*LOG(BI20,10)))))</f>
        <v>0</v>
      </c>
      <c r="BM20" s="58">
        <f>IF(AND(BM$1&lt;&gt;$F20,BL20&gt;0)=TRUE,1,"")</f>
      </c>
      <c r="BN20" s="59">
        <f>IF(BL20="",0,(BN$4*(101+(1000*LOG(BL$4,10))-(1000*LOG(BL20,10)))))</f>
        <v>0</v>
      </c>
      <c r="BP20" s="21">
        <f>IF(AND(BP$1&lt;&gt;$F20,BO20&gt;0)=TRUE,1,"")</f>
      </c>
      <c r="BQ20" s="37">
        <f>IF(BO20="",0,(BQ$4*(101+(1000*LOG(BO$4,10))-(1000*LOG(BO20,10)))))</f>
        <v>0</v>
      </c>
      <c r="BR20" s="36">
        <f>L20+O20+R20+U20+X20+AA20+AD20+AG20+AJ20+AM20+AP20+AS20+AV20+AY20+BB20+BE20+BH20+BK20+BN20+BQ20</f>
        <v>530.3484729236618</v>
      </c>
      <c r="BS20" s="39">
        <f>CQ20</f>
        <v>530.3484729236618</v>
      </c>
      <c r="BT20" s="21">
        <f>IF(MAX(BP20,BM20,BJ20,BG20,BD20,BA20,AX20,AU20,AR20,AO20,AL20,AI20,AF20,AC20,Z20,W20,T20,Q20,N20,K20)&gt;0,"*","")</f>
      </c>
      <c r="BU20" s="37">
        <f>IF(BT20="*",BS20*0.05,0)</f>
        <v>0</v>
      </c>
      <c r="BV20" s="40">
        <f>BS20+BU20</f>
        <v>530.3484729236618</v>
      </c>
      <c r="BW20" s="33">
        <f>L20</f>
        <v>530.3484729236618</v>
      </c>
      <c r="BX20" s="33">
        <f>O20</f>
        <v>0</v>
      </c>
      <c r="BY20" s="33">
        <f>R20</f>
        <v>0</v>
      </c>
      <c r="BZ20" s="33">
        <f>U20</f>
        <v>0</v>
      </c>
      <c r="CA20" s="33">
        <f>X20</f>
        <v>0</v>
      </c>
      <c r="CB20" s="33">
        <f>AA20</f>
        <v>0</v>
      </c>
      <c r="CC20" s="33">
        <f>AD20</f>
        <v>0</v>
      </c>
      <c r="CD20" s="33">
        <f>AG20</f>
        <v>0</v>
      </c>
      <c r="CE20" s="33">
        <f>AJ20</f>
        <v>0</v>
      </c>
      <c r="CF20" s="33">
        <f>AM20</f>
        <v>0</v>
      </c>
      <c r="CG20" s="33">
        <f>AP20</f>
        <v>0</v>
      </c>
      <c r="CH20" s="33">
        <f>AS20</f>
        <v>0</v>
      </c>
      <c r="CI20" s="33">
        <f>AV20</f>
        <v>0</v>
      </c>
      <c r="CJ20" s="33">
        <f>AY20</f>
        <v>0</v>
      </c>
      <c r="CK20" s="33">
        <f>BB20</f>
        <v>0</v>
      </c>
      <c r="CL20" s="33">
        <f>BE20</f>
        <v>0</v>
      </c>
      <c r="CM20" s="33">
        <f>BH20</f>
        <v>0</v>
      </c>
      <c r="CN20" s="33">
        <f>BK20</f>
        <v>0</v>
      </c>
      <c r="CO20" s="33">
        <f>BN20</f>
        <v>0</v>
      </c>
      <c r="CP20" s="33">
        <f>BQ20</f>
        <v>0</v>
      </c>
      <c r="CQ20" s="33">
        <f>(LARGE(BW20:CP20,1))+(LARGE(BW20:CP20,2))+(LARGE(BW20:CP20,3))+(LARGE(BW20:CP20,4))+(LARGE(BW20:CP20,5))</f>
        <v>530.3484729236618</v>
      </c>
    </row>
    <row r="21" spans="1:95" ht="12.75">
      <c r="A21" s="31">
        <v>17</v>
      </c>
      <c r="B21" s="147" t="s">
        <v>60</v>
      </c>
      <c r="C21" s="159" t="s">
        <v>59</v>
      </c>
      <c r="D21" s="89">
        <v>1</v>
      </c>
      <c r="E21" s="109" t="s">
        <v>17</v>
      </c>
      <c r="F21" s="150">
        <v>1</v>
      </c>
      <c r="G21" s="150" t="s">
        <v>97</v>
      </c>
      <c r="H21" s="109"/>
      <c r="I21" s="74">
        <f>BV21</f>
        <v>504.0195342013126</v>
      </c>
      <c r="J21" s="118">
        <v>17</v>
      </c>
      <c r="K21" s="58">
        <f>IF(AND(K$1&lt;&gt;$F21,J21&gt;0)=TRUE,1,"")</f>
      </c>
      <c r="L21" s="59">
        <f>IF(J21="",0,(L$4*(101+(1000*LOG(J$4,10))-(1000*LOG(J21,10)))))</f>
        <v>504.0195342013126</v>
      </c>
      <c r="M21" s="107"/>
      <c r="N21" s="21">
        <f>IF(AND(N$1&lt;&gt;$F21,M21&gt;0)=TRUE,1,"")</f>
      </c>
      <c r="O21" s="35">
        <f>IF(M21="",0,(O$4*(101+(1000*LOG(M$4,10))-(1000*LOG(M21,10)))))</f>
        <v>0</v>
      </c>
      <c r="Q21" s="58">
        <f>IF(AND(Q$1&lt;&gt;$F21,P21&gt;0)=TRUE,1,"")</f>
      </c>
      <c r="R21" s="59">
        <f>IF(P21="",0,(R$4*(101+(1000*LOG(P$4,10))-(1000*LOG(P21,10)))))</f>
        <v>0</v>
      </c>
      <c r="S21" s="107"/>
      <c r="T21" s="21">
        <f>IF(AND(T$1&lt;&gt;$F21,S21&gt;0)=TRUE,1,"")</f>
      </c>
      <c r="U21" s="35">
        <f>IF(S21="",0,(U$4*(101+(1000*LOG(S$4,10))-(1000*LOG(S21,10)))))</f>
        <v>0</v>
      </c>
      <c r="W21" s="58">
        <f>IF(AND(W$1&lt;&gt;$F21,V21&gt;0)=TRUE,1,"")</f>
      </c>
      <c r="X21" s="59">
        <f>IF(V21="",0,(X$4*(101+(1000*LOG(V$4,10))-(1000*LOG(V21,10)))))</f>
        <v>0</v>
      </c>
      <c r="Z21" s="21">
        <f>IF(AND(Z$1&lt;&gt;$F21,Y21&gt;0)=TRUE,1,"")</f>
      </c>
      <c r="AA21" s="35">
        <f>IF(Y21="",0,(AA$4*(101+(1000*LOG(Y$4,10))-(1000*LOG(Y21,10)))))</f>
        <v>0</v>
      </c>
      <c r="AC21" s="58">
        <f>IF(AND(AC$1&lt;&gt;$F21,AB21&gt;0)=TRUE,1,"")</f>
      </c>
      <c r="AD21" s="59">
        <f>IF(AB21="",0,(AD$4*(101+(1000*LOG(AB$4,10))-(1000*LOG(AB21,10)))))</f>
        <v>0</v>
      </c>
      <c r="AF21" s="21">
        <f>IF(AND(AF$1&lt;&gt;$F21,AE21&gt;0)=TRUE,1,"")</f>
      </c>
      <c r="AG21" s="37">
        <f>IF(AE21="",0,(AG$4*(101+(1000*LOG(AE$4,10))-(1000*LOG(AE21,10)))))</f>
        <v>0</v>
      </c>
      <c r="AI21" s="58">
        <f>IF(AND(AI$1&lt;&gt;$F21,AH21&gt;0)=TRUE,1,"")</f>
      </c>
      <c r="AJ21" s="59">
        <f>IF(AH21="",0,(AJ$4*(101+(1000*LOG(AH$4,10))-(1000*LOG(AH21,10)))))</f>
        <v>0</v>
      </c>
      <c r="AL21" s="21">
        <f>IF(AND(AL$1&lt;&gt;$F21,AK21&gt;0)=TRUE,1,"")</f>
      </c>
      <c r="AM21" s="37">
        <f>IF(AK21="",0,(AM$4*(101+(1000*LOG(AK$4,10))-(1000*LOG(AK21,10)))))</f>
        <v>0</v>
      </c>
      <c r="AO21" s="58">
        <f>IF(AND(AO$1&lt;&gt;$F21,AN21&gt;0)=TRUE,1,"")</f>
      </c>
      <c r="AP21" s="59">
        <f>IF(AN21="",0,(AP$4*(101+(1000*LOG(AN$4,10))-(1000*LOG(AN21,10)))))</f>
        <v>0</v>
      </c>
      <c r="AR21" s="21">
        <f>IF(AND(AR$1&lt;&gt;$F21,AQ21&gt;0)=TRUE,1,"")</f>
      </c>
      <c r="AS21" s="37">
        <f>IF(AQ21="",0,(AS$4*(101+(1000*LOG(AQ$4,10))-(1000*LOG(AQ21,10)))))</f>
        <v>0</v>
      </c>
      <c r="AU21" s="58">
        <f>IF(AND(AU$1&lt;&gt;$F21,AT21&gt;0)=TRUE,1,"")</f>
      </c>
      <c r="AV21" s="59">
        <f>IF(AT21="",0,(AV$4*(101+(1000*LOG(AT$4,10))-(1000*LOG(AT21,10)))))</f>
        <v>0</v>
      </c>
      <c r="AX21" s="21">
        <f>IF(AND(AX$1&lt;&gt;$F21,AW21&gt;0)=TRUE,1,"")</f>
      </c>
      <c r="AY21" s="37">
        <f>IF(AW21="",0,(AY$4*(101+(1000*LOG(AW$4,10))-(1000*LOG(AW21,10)))))</f>
        <v>0</v>
      </c>
      <c r="BA21" s="58">
        <f>IF(AND(BA$1&lt;&gt;$F21,AZ21&gt;0)=TRUE,1,"")</f>
      </c>
      <c r="BB21" s="59">
        <f>IF(AZ21="",0,(BB$4*(101+(1000*LOG(AZ$4,10))-(1000*LOG(AZ21,10)))))</f>
        <v>0</v>
      </c>
      <c r="BD21" s="21">
        <f>IF(AND(BD$1&lt;&gt;$F21,BC21&gt;0)=TRUE,1,"")</f>
      </c>
      <c r="BE21" s="37">
        <f>IF(BC21="",0,(BE$4*(101+(1000*LOG(BC$4,10))-(1000*LOG(BC21,10)))))</f>
        <v>0</v>
      </c>
      <c r="BG21" s="58">
        <f>IF(AND(BG$1&lt;&gt;$F21,BF21&gt;0)=TRUE,1,"")</f>
      </c>
      <c r="BH21" s="59">
        <f>IF(BF21="",0,(BH$4*(101+(1000*LOG(BF$4,10))-(1000*LOG(BF21,10)))))</f>
        <v>0</v>
      </c>
      <c r="BJ21" s="21">
        <f>IF(AND(BJ$1&lt;&gt;$F21,BI21&gt;0)=TRUE,1,"")</f>
      </c>
      <c r="BK21" s="37">
        <f>IF(BI21="",0,(BK$4*(101+(1000*LOG(BI$4,10))-(1000*LOG(BI21,10)))))</f>
        <v>0</v>
      </c>
      <c r="BM21" s="58">
        <f>IF(AND(BM$1&lt;&gt;$F21,BL21&gt;0)=TRUE,1,"")</f>
      </c>
      <c r="BN21" s="59">
        <f>IF(BL21="",0,(BN$4*(101+(1000*LOG(BL$4,10))-(1000*LOG(BL21,10)))))</f>
        <v>0</v>
      </c>
      <c r="BP21" s="21">
        <f>IF(AND(BP$1&lt;&gt;$F21,BO21&gt;0)=TRUE,1,"")</f>
      </c>
      <c r="BQ21" s="37">
        <f>IF(BO21="",0,(BQ$4*(101+(1000*LOG(BO$4,10))-(1000*LOG(BO21,10)))))</f>
        <v>0</v>
      </c>
      <c r="BR21" s="36">
        <f>L21+O21+R21+U21+X21+AA21+AD21+AG21+AJ21+AM21+AP21+AS21+AV21+AY21+BB21+BE21+BH21+BK21+BN21+BQ21</f>
        <v>504.0195342013126</v>
      </c>
      <c r="BS21" s="39">
        <f>CQ21</f>
        <v>504.0195342013126</v>
      </c>
      <c r="BT21" s="21">
        <f>IF(MAX(BP21,BM21,BJ21,BG21,BD21,BA21,AX21,AU21,AR21,AO21,AL21,AI21,AF21,AC21,Z21,W21,T21,Q21,N21,K21)&gt;0,"*","")</f>
      </c>
      <c r="BU21" s="37">
        <f>IF(BT21="*",BS21*0.05,0)</f>
        <v>0</v>
      </c>
      <c r="BV21" s="40">
        <f>BS21+BU21</f>
        <v>504.0195342013126</v>
      </c>
      <c r="BW21" s="33">
        <f>L21</f>
        <v>504.0195342013126</v>
      </c>
      <c r="BX21" s="33">
        <f>O21</f>
        <v>0</v>
      </c>
      <c r="BY21" s="33">
        <f>R21</f>
        <v>0</v>
      </c>
      <c r="BZ21" s="33">
        <f>U21</f>
        <v>0</v>
      </c>
      <c r="CA21" s="33">
        <f>X21</f>
        <v>0</v>
      </c>
      <c r="CB21" s="33">
        <f>AA21</f>
        <v>0</v>
      </c>
      <c r="CC21" s="33">
        <f>AD21</f>
        <v>0</v>
      </c>
      <c r="CD21" s="33">
        <f>AG21</f>
        <v>0</v>
      </c>
      <c r="CE21" s="33">
        <f>AJ21</f>
        <v>0</v>
      </c>
      <c r="CF21" s="33">
        <f>AM21</f>
        <v>0</v>
      </c>
      <c r="CG21" s="33">
        <f>AP21</f>
        <v>0</v>
      </c>
      <c r="CH21" s="33">
        <f>AS21</f>
        <v>0</v>
      </c>
      <c r="CI21" s="33">
        <f>AV21</f>
        <v>0</v>
      </c>
      <c r="CJ21" s="33">
        <f>AY21</f>
        <v>0</v>
      </c>
      <c r="CK21" s="33">
        <f>BB21</f>
        <v>0</v>
      </c>
      <c r="CL21" s="33">
        <f>BE21</f>
        <v>0</v>
      </c>
      <c r="CM21" s="33">
        <f>BH21</f>
        <v>0</v>
      </c>
      <c r="CN21" s="33">
        <f>BK21</f>
        <v>0</v>
      </c>
      <c r="CO21" s="33">
        <f>BN21</f>
        <v>0</v>
      </c>
      <c r="CP21" s="33">
        <f>BQ21</f>
        <v>0</v>
      </c>
      <c r="CQ21" s="33">
        <f>(LARGE(BW21:CP21,1))+(LARGE(BW21:CP21,2))+(LARGE(BW21:CP21,3))+(LARGE(BW21:CP21,4))+(LARGE(BW21:CP21,5))</f>
        <v>504.0195342013126</v>
      </c>
    </row>
    <row r="22" spans="1:95" ht="12.75">
      <c r="A22" s="31">
        <v>18</v>
      </c>
      <c r="B22" s="147" t="s">
        <v>73</v>
      </c>
      <c r="C22" s="159" t="s">
        <v>26</v>
      </c>
      <c r="D22" s="89">
        <v>1</v>
      </c>
      <c r="E22" s="109" t="s">
        <v>17</v>
      </c>
      <c r="F22" s="150">
        <v>1</v>
      </c>
      <c r="G22" s="150" t="s">
        <v>97</v>
      </c>
      <c r="H22" s="109"/>
      <c r="I22" s="74">
        <f>BV22</f>
        <v>479.1959504762806</v>
      </c>
      <c r="J22" s="118">
        <v>18</v>
      </c>
      <c r="K22" s="58">
        <f>IF(AND(K$1&lt;&gt;$F22,J22&gt;0)=TRUE,1,"")</f>
      </c>
      <c r="L22" s="59">
        <f>IF(J22="",0,(L$4*(101+(1000*LOG(J$4,10))-(1000*LOG(J22,10)))))</f>
        <v>479.1959504762806</v>
      </c>
      <c r="M22" s="107"/>
      <c r="N22" s="21">
        <f>IF(AND(N$1&lt;&gt;$F22,M22&gt;0)=TRUE,1,"")</f>
      </c>
      <c r="O22" s="35">
        <f>IF(M22="",0,(O$4*(101+(1000*LOG(M$4,10))-(1000*LOG(M22,10)))))</f>
        <v>0</v>
      </c>
      <c r="Q22" s="58">
        <f>IF(AND(Q$1&lt;&gt;$F22,P22&gt;0)=TRUE,1,"")</f>
      </c>
      <c r="R22" s="59">
        <f>IF(P22="",0,(R$4*(101+(1000*LOG(P$4,10))-(1000*LOG(P22,10)))))</f>
        <v>0</v>
      </c>
      <c r="S22" s="107"/>
      <c r="T22" s="21">
        <f>IF(AND(T$1&lt;&gt;$F22,S22&gt;0)=TRUE,1,"")</f>
      </c>
      <c r="U22" s="35">
        <f>IF(S22="",0,(U$4*(101+(1000*LOG(S$4,10))-(1000*LOG(S22,10)))))</f>
        <v>0</v>
      </c>
      <c r="W22" s="58">
        <f>IF(AND(W$1&lt;&gt;$F22,V22&gt;0)=TRUE,1,"")</f>
      </c>
      <c r="X22" s="59">
        <f>IF(V22="",0,(X$4*(101+(1000*LOG(V$4,10))-(1000*LOG(V22,10)))))</f>
        <v>0</v>
      </c>
      <c r="Z22" s="21">
        <f>IF(AND(Z$1&lt;&gt;$F22,Y22&gt;0)=TRUE,1,"")</f>
      </c>
      <c r="AA22" s="35">
        <f>IF(Y22="",0,(AA$4*(101+(1000*LOG(Y$4,10))-(1000*LOG(Y22,10)))))</f>
        <v>0</v>
      </c>
      <c r="AC22" s="58">
        <f>IF(AND(AC$1&lt;&gt;$F22,AB22&gt;0)=TRUE,1,"")</f>
      </c>
      <c r="AD22" s="59">
        <f>IF(AB22="",0,(AD$4*(101+(1000*LOG(AB$4,10))-(1000*LOG(AB22,10)))))</f>
        <v>0</v>
      </c>
      <c r="AF22" s="21">
        <f>IF(AND(AF$1&lt;&gt;$F22,AE22&gt;0)=TRUE,1,"")</f>
      </c>
      <c r="AG22" s="37">
        <f>IF(AE22="",0,(AG$4*(101+(1000*LOG(AE$4,10))-(1000*LOG(AE22,10)))))</f>
        <v>0</v>
      </c>
      <c r="AI22" s="58">
        <f>IF(AND(AI$1&lt;&gt;$F22,AH22&gt;0)=TRUE,1,"")</f>
      </c>
      <c r="AJ22" s="59">
        <f>IF(AH22="",0,(AJ$4*(101+(1000*LOG(AH$4,10))-(1000*LOG(AH22,10)))))</f>
        <v>0</v>
      </c>
      <c r="AL22" s="21">
        <f>IF(AND(AL$1&lt;&gt;$F22,AK22&gt;0)=TRUE,1,"")</f>
      </c>
      <c r="AM22" s="37">
        <f>IF(AK22="",0,(AM$4*(101+(1000*LOG(AK$4,10))-(1000*LOG(AK22,10)))))</f>
        <v>0</v>
      </c>
      <c r="AO22" s="58">
        <f>IF(AND(AO$1&lt;&gt;$F22,AN22&gt;0)=TRUE,1,"")</f>
      </c>
      <c r="AP22" s="59">
        <f>IF(AN22="",0,(AP$4*(101+(1000*LOG(AN$4,10))-(1000*LOG(AN22,10)))))</f>
        <v>0</v>
      </c>
      <c r="AR22" s="21">
        <f>IF(AND(AR$1&lt;&gt;$F22,AQ22&gt;0)=TRUE,1,"")</f>
      </c>
      <c r="AS22" s="37">
        <f>IF(AQ22="",0,(AS$4*(101+(1000*LOG(AQ$4,10))-(1000*LOG(AQ22,10)))))</f>
        <v>0</v>
      </c>
      <c r="AU22" s="58">
        <f>IF(AND(AU$1&lt;&gt;$F22,AT22&gt;0)=TRUE,1,"")</f>
      </c>
      <c r="AV22" s="59">
        <f>IF(AT22="",0,(AV$4*(101+(1000*LOG(AT$4,10))-(1000*LOG(AT22,10)))))</f>
        <v>0</v>
      </c>
      <c r="AX22" s="21">
        <f>IF(AND(AX$1&lt;&gt;$F22,AW22&gt;0)=TRUE,1,"")</f>
      </c>
      <c r="AY22" s="37">
        <f>IF(AW22="",0,(AY$4*(101+(1000*LOG(AW$4,10))-(1000*LOG(AW22,10)))))</f>
        <v>0</v>
      </c>
      <c r="BA22" s="58">
        <f>IF(AND(BA$1&lt;&gt;$F22,AZ22&gt;0)=TRUE,1,"")</f>
      </c>
      <c r="BB22" s="59">
        <f>IF(AZ22="",0,(BB$4*(101+(1000*LOG(AZ$4,10))-(1000*LOG(AZ22,10)))))</f>
        <v>0</v>
      </c>
      <c r="BD22" s="21">
        <f>IF(AND(BD$1&lt;&gt;$F22,BC22&gt;0)=TRUE,1,"")</f>
      </c>
      <c r="BE22" s="37">
        <f>IF(BC22="",0,(BE$4*(101+(1000*LOG(BC$4,10))-(1000*LOG(BC22,10)))))</f>
        <v>0</v>
      </c>
      <c r="BG22" s="58">
        <f>IF(AND(BG$1&lt;&gt;$F22,BF22&gt;0)=TRUE,1,"")</f>
      </c>
      <c r="BH22" s="59">
        <f>IF(BF22="",0,(BH$4*(101+(1000*LOG(BF$4,10))-(1000*LOG(BF22,10)))))</f>
        <v>0</v>
      </c>
      <c r="BJ22" s="21">
        <f>IF(AND(BJ$1&lt;&gt;$F22,BI22&gt;0)=TRUE,1,"")</f>
      </c>
      <c r="BK22" s="37">
        <f>IF(BI22="",0,(BK$4*(101+(1000*LOG(BI$4,10))-(1000*LOG(BI22,10)))))</f>
        <v>0</v>
      </c>
      <c r="BM22" s="58">
        <f>IF(AND(BM$1&lt;&gt;$F22,BL22&gt;0)=TRUE,1,"")</f>
      </c>
      <c r="BN22" s="59">
        <f>IF(BL22="",0,(BN$4*(101+(1000*LOG(BL$4,10))-(1000*LOG(BL22,10)))))</f>
        <v>0</v>
      </c>
      <c r="BP22" s="21">
        <f>IF(AND(BP$1&lt;&gt;$F22,BO22&gt;0)=TRUE,1,"")</f>
      </c>
      <c r="BQ22" s="37">
        <f>IF(BO22="",0,(BQ$4*(101+(1000*LOG(BO$4,10))-(1000*LOG(BO22,10)))))</f>
        <v>0</v>
      </c>
      <c r="BR22" s="36">
        <f>L22+O22+R22+U22+X22+AA22+AD22+AG22+AJ22+AM22+AP22+AS22+AV22+AY22+BB22+BE22+BH22+BK22+BN22+BQ22</f>
        <v>479.1959504762806</v>
      </c>
      <c r="BS22" s="39">
        <f>CQ22</f>
        <v>479.1959504762806</v>
      </c>
      <c r="BT22" s="21">
        <f>IF(MAX(BP22,BM22,BJ22,BG22,BD22,BA22,AX22,AU22,AR22,AO22,AL22,AI22,AF22,AC22,Z22,W22,T22,Q22,N22,K22)&gt;0,"*","")</f>
      </c>
      <c r="BU22" s="37">
        <f>IF(BT22="*",BS22*0.05,0)</f>
        <v>0</v>
      </c>
      <c r="BV22" s="40">
        <f>BS22+BU22</f>
        <v>479.1959504762806</v>
      </c>
      <c r="BW22" s="33">
        <f>L22</f>
        <v>479.1959504762806</v>
      </c>
      <c r="BX22" s="33">
        <f>O22</f>
        <v>0</v>
      </c>
      <c r="BY22" s="33">
        <f>R22</f>
        <v>0</v>
      </c>
      <c r="BZ22" s="33">
        <f>U22</f>
        <v>0</v>
      </c>
      <c r="CA22" s="33">
        <f>X22</f>
        <v>0</v>
      </c>
      <c r="CB22" s="33">
        <f>AA22</f>
        <v>0</v>
      </c>
      <c r="CC22" s="33">
        <f>AD22</f>
        <v>0</v>
      </c>
      <c r="CD22" s="33">
        <f>AG22</f>
        <v>0</v>
      </c>
      <c r="CE22" s="33">
        <f>AJ22</f>
        <v>0</v>
      </c>
      <c r="CF22" s="33">
        <f>AM22</f>
        <v>0</v>
      </c>
      <c r="CG22" s="33">
        <f>AP22</f>
        <v>0</v>
      </c>
      <c r="CH22" s="33">
        <f>AS22</f>
        <v>0</v>
      </c>
      <c r="CI22" s="33">
        <f>AV22</f>
        <v>0</v>
      </c>
      <c r="CJ22" s="33">
        <f>AY22</f>
        <v>0</v>
      </c>
      <c r="CK22" s="33">
        <f>BB22</f>
        <v>0</v>
      </c>
      <c r="CL22" s="33">
        <f>BE22</f>
        <v>0</v>
      </c>
      <c r="CM22" s="33">
        <f>BH22</f>
        <v>0</v>
      </c>
      <c r="CN22" s="33">
        <f>BK22</f>
        <v>0</v>
      </c>
      <c r="CO22" s="33">
        <f>BN22</f>
        <v>0</v>
      </c>
      <c r="CP22" s="33">
        <f>BQ22</f>
        <v>0</v>
      </c>
      <c r="CQ22" s="33">
        <f>(LARGE(BW22:CP22,1))+(LARGE(BW22:CP22,2))+(LARGE(BW22:CP22,3))+(LARGE(BW22:CP22,4))+(LARGE(BW22:CP22,5))</f>
        <v>479.1959504762806</v>
      </c>
    </row>
    <row r="23" spans="1:95" ht="12.75" customHeight="1">
      <c r="A23" s="31">
        <v>19</v>
      </c>
      <c r="B23" s="147" t="s">
        <v>114</v>
      </c>
      <c r="C23" s="159" t="s">
        <v>16</v>
      </c>
      <c r="D23" s="89">
        <v>1</v>
      </c>
      <c r="E23" s="109" t="s">
        <v>55</v>
      </c>
      <c r="F23" s="150">
        <v>2</v>
      </c>
      <c r="G23" s="150" t="s">
        <v>97</v>
      </c>
      <c r="H23" s="109"/>
      <c r="I23" s="74">
        <f>BV23</f>
        <v>478.50059735809526</v>
      </c>
      <c r="J23" s="118">
        <v>19</v>
      </c>
      <c r="K23" s="58">
        <f>IF(AND(K$1&lt;&gt;$F23,J23&gt;0)=TRUE,1,"")</f>
        <v>1</v>
      </c>
      <c r="L23" s="59">
        <f>IF(J23="",0,(L$4*(101+(1000*LOG(J$4,10))-(1000*LOG(J23,10)))))</f>
        <v>455.7148546267574</v>
      </c>
      <c r="M23" s="107"/>
      <c r="N23" s="21">
        <f>IF(AND(N$1&lt;&gt;$F23,M23&gt;0)=TRUE,1,"")</f>
      </c>
      <c r="O23" s="35">
        <f>IF(M23="",0,(O$4*(101+(1000*LOG(M$4,10))-(1000*LOG(M23,10)))))</f>
        <v>0</v>
      </c>
      <c r="Q23" s="58">
        <f>IF(AND(Q$1&lt;&gt;$F23,P23&gt;0)=TRUE,1,"")</f>
      </c>
      <c r="R23" s="59">
        <f>IF(P23="",0,(R$4*(101+(1000*LOG(P$4,10))-(1000*LOG(P23,10)))))</f>
        <v>0</v>
      </c>
      <c r="S23" s="107"/>
      <c r="T23" s="21">
        <f>IF(AND(T$1&lt;&gt;$F23,S23&gt;0)=TRUE,1,"")</f>
      </c>
      <c r="U23" s="35">
        <f>IF(S23="",0,(U$4*(101+(1000*LOG(S$4,10))-(1000*LOG(S23,10)))))</f>
        <v>0</v>
      </c>
      <c r="W23" s="58">
        <f>IF(AND(W$1&lt;&gt;$F23,V23&gt;0)=TRUE,1,"")</f>
      </c>
      <c r="X23" s="59">
        <f>IF(V23="",0,(X$4*(101+(1000*LOG(V$4,10))-(1000*LOG(V23,10)))))</f>
        <v>0</v>
      </c>
      <c r="Z23" s="21">
        <f>IF(AND(Z$1&lt;&gt;$F23,Y23&gt;0)=TRUE,1,"")</f>
      </c>
      <c r="AA23" s="35">
        <f>IF(Y23="",0,(AA$4*(101+(1000*LOG(Y$4,10))-(1000*LOG(Y23,10)))))</f>
        <v>0</v>
      </c>
      <c r="AC23" s="58">
        <f>IF(AND(AC$1&lt;&gt;$F23,AB23&gt;0)=TRUE,1,"")</f>
      </c>
      <c r="AD23" s="59">
        <f>IF(AB23="",0,(AD$4*(101+(1000*LOG(AB$4,10))-(1000*LOG(AB23,10)))))</f>
        <v>0</v>
      </c>
      <c r="AF23" s="21">
        <f>IF(AND(AF$1&lt;&gt;$F23,AE23&gt;0)=TRUE,1,"")</f>
      </c>
      <c r="AG23" s="37">
        <f>IF(AE23="",0,(AG$4*(101+(1000*LOG(AE$4,10))-(1000*LOG(AE23,10)))))</f>
        <v>0</v>
      </c>
      <c r="AI23" s="58">
        <f>IF(AND(AI$1&lt;&gt;$F23,AH23&gt;0)=TRUE,1,"")</f>
      </c>
      <c r="AJ23" s="59">
        <f>IF(AH23="",0,(AJ$4*(101+(1000*LOG(AH$4,10))-(1000*LOG(AH23,10)))))</f>
        <v>0</v>
      </c>
      <c r="AL23" s="21">
        <f>IF(AND(AL$1&lt;&gt;$F23,AK23&gt;0)=TRUE,1,"")</f>
      </c>
      <c r="AM23" s="37">
        <f>IF(AK23="",0,(AM$4*(101+(1000*LOG(AK$4,10))-(1000*LOG(AK23,10)))))</f>
        <v>0</v>
      </c>
      <c r="AO23" s="58">
        <f>IF(AND(AO$1&lt;&gt;$F23,AN23&gt;0)=TRUE,1,"")</f>
      </c>
      <c r="AP23" s="59">
        <f>IF(AN23="",0,(AP$4*(101+(1000*LOG(AN$4,10))-(1000*LOG(AN23,10)))))</f>
        <v>0</v>
      </c>
      <c r="AR23" s="21">
        <f>IF(AND(AR$1&lt;&gt;$F23,AQ23&gt;0)=TRUE,1,"")</f>
      </c>
      <c r="AS23" s="37">
        <f>IF(AQ23="",0,(AS$4*(101+(1000*LOG(AQ$4,10))-(1000*LOG(AQ23,10)))))</f>
        <v>0</v>
      </c>
      <c r="AU23" s="58">
        <f>IF(AND(AU$1&lt;&gt;$F23,AT23&gt;0)=TRUE,1,"")</f>
      </c>
      <c r="AV23" s="59">
        <f>IF(AT23="",0,(AV$4*(101+(1000*LOG(AT$4,10))-(1000*LOG(AT23,10)))))</f>
        <v>0</v>
      </c>
      <c r="AX23" s="21">
        <f>IF(AND(AX$1&lt;&gt;$F23,AW23&gt;0)=TRUE,1,"")</f>
      </c>
      <c r="AY23" s="37">
        <f>IF(AW23="",0,(AY$4*(101+(1000*LOG(AW$4,10))-(1000*LOG(AW23,10)))))</f>
        <v>0</v>
      </c>
      <c r="BA23" s="58">
        <f>IF(AND(BA$1&lt;&gt;$F23,AZ23&gt;0)=TRUE,1,"")</f>
      </c>
      <c r="BB23" s="59">
        <f>IF(AZ23="",0,(BB$4*(101+(1000*LOG(AZ$4,10))-(1000*LOG(AZ23,10)))))</f>
        <v>0</v>
      </c>
      <c r="BD23" s="21">
        <f>IF(AND(BD$1&lt;&gt;$F23,BC23&gt;0)=TRUE,1,"")</f>
      </c>
      <c r="BE23" s="37">
        <f>IF(BC23="",0,(BE$4*(101+(1000*LOG(BC$4,10))-(1000*LOG(BC23,10)))))</f>
        <v>0</v>
      </c>
      <c r="BG23" s="58">
        <f>IF(AND(BG$1&lt;&gt;$F23,BF23&gt;0)=TRUE,1,"")</f>
      </c>
      <c r="BH23" s="59">
        <f>IF(BF23="",0,(BH$4*(101+(1000*LOG(BF$4,10))-(1000*LOG(BF23,10)))))</f>
        <v>0</v>
      </c>
      <c r="BJ23" s="21">
        <f>IF(AND(BJ$1&lt;&gt;$F23,BI23&gt;0)=TRUE,1,"")</f>
      </c>
      <c r="BK23" s="37">
        <f>IF(BI23="",0,(BK$4*(101+(1000*LOG(BI$4,10))-(1000*LOG(BI23,10)))))</f>
        <v>0</v>
      </c>
      <c r="BM23" s="58">
        <f>IF(AND(BM$1&lt;&gt;$F23,BL23&gt;0)=TRUE,1,"")</f>
      </c>
      <c r="BN23" s="59">
        <f>IF(BL23="",0,(BN$4*(101+(1000*LOG(BL$4,10))-(1000*LOG(BL23,10)))))</f>
        <v>0</v>
      </c>
      <c r="BP23" s="21">
        <f>IF(AND(BP$1&lt;&gt;$F23,BO23&gt;0)=TRUE,1,"")</f>
      </c>
      <c r="BQ23" s="37">
        <f>IF(BO23="",0,(BQ$4*(101+(1000*LOG(BO$4,10))-(1000*LOG(BO23,10)))))</f>
        <v>0</v>
      </c>
      <c r="BR23" s="36">
        <f>L23+O23+R23+U23+X23+AA23+AD23+AG23+AJ23+AM23+AP23+AS23+AV23+AY23+BB23+BE23+BH23+BK23+BN23+BQ23</f>
        <v>455.7148546267574</v>
      </c>
      <c r="BS23" s="39">
        <f>CQ23</f>
        <v>455.7148546267574</v>
      </c>
      <c r="BT23" s="21" t="str">
        <f>IF(MAX(BP23,BM23,BJ23,BG23,BD23,BA23,AX23,AU23,AR23,AO23,AL23,AI23,AF23,AC23,Z23,W23,T23,Q23,N23,K23)&gt;0,"*","")</f>
        <v>*</v>
      </c>
      <c r="BU23" s="37">
        <f>IF(BT23="*",BS23*0.05,0)</f>
        <v>22.785742731337873</v>
      </c>
      <c r="BV23" s="40">
        <f>BS23+BU23</f>
        <v>478.50059735809526</v>
      </c>
      <c r="BW23" s="33">
        <f>L23</f>
        <v>455.7148546267574</v>
      </c>
      <c r="BX23" s="33">
        <f>O23</f>
        <v>0</v>
      </c>
      <c r="BY23" s="33">
        <f>R23</f>
        <v>0</v>
      </c>
      <c r="BZ23" s="33">
        <f>U23</f>
        <v>0</v>
      </c>
      <c r="CA23" s="33">
        <f>X23</f>
        <v>0</v>
      </c>
      <c r="CB23" s="33">
        <f>AA23</f>
        <v>0</v>
      </c>
      <c r="CC23" s="33">
        <f>AD23</f>
        <v>0</v>
      </c>
      <c r="CD23" s="33">
        <f>AG23</f>
        <v>0</v>
      </c>
      <c r="CE23" s="33">
        <f>AJ23</f>
        <v>0</v>
      </c>
      <c r="CF23" s="33">
        <f>AM23</f>
        <v>0</v>
      </c>
      <c r="CG23" s="33">
        <f>AP23</f>
        <v>0</v>
      </c>
      <c r="CH23" s="33">
        <f>AS23</f>
        <v>0</v>
      </c>
      <c r="CI23" s="33">
        <f>AV23</f>
        <v>0</v>
      </c>
      <c r="CJ23" s="33">
        <f>AY23</f>
        <v>0</v>
      </c>
      <c r="CK23" s="33">
        <f>BB23</f>
        <v>0</v>
      </c>
      <c r="CL23" s="33">
        <f>BE23</f>
        <v>0</v>
      </c>
      <c r="CM23" s="33">
        <f>BH23</f>
        <v>0</v>
      </c>
      <c r="CN23" s="33">
        <f>BK23</f>
        <v>0</v>
      </c>
      <c r="CO23" s="33">
        <f>BN23</f>
        <v>0</v>
      </c>
      <c r="CP23" s="33">
        <f>BQ23</f>
        <v>0</v>
      </c>
      <c r="CQ23" s="33">
        <f>(LARGE(BW23:CP23,1))+(LARGE(BW23:CP23,2))+(LARGE(BW23:CP23,3))+(LARGE(BW23:CP23,4))+(LARGE(BW23:CP23,5))</f>
        <v>455.7148546267574</v>
      </c>
    </row>
    <row r="24" spans="1:95" ht="12.75">
      <c r="A24" s="31">
        <v>20</v>
      </c>
      <c r="B24" s="147" t="s">
        <v>143</v>
      </c>
      <c r="C24" s="159" t="s">
        <v>23</v>
      </c>
      <c r="D24" s="89">
        <v>1</v>
      </c>
      <c r="E24" s="109" t="s">
        <v>12</v>
      </c>
      <c r="F24" s="150">
        <v>2</v>
      </c>
      <c r="G24" s="150" t="s">
        <v>97</v>
      </c>
      <c r="H24" s="109"/>
      <c r="I24" s="74">
        <f>BV24</f>
        <v>455.1103829113856</v>
      </c>
      <c r="J24" s="118">
        <v>20</v>
      </c>
      <c r="K24" s="58">
        <f>IF(AND(K$1&lt;&gt;$F24,J24&gt;0)=TRUE,1,"")</f>
        <v>1</v>
      </c>
      <c r="L24" s="59">
        <f>IF(J24="",0,(L$4*(101+(1000*LOG(J$4,10))-(1000*LOG(J24,10)))))</f>
        <v>433.43845991560534</v>
      </c>
      <c r="M24" s="107"/>
      <c r="N24" s="21">
        <f>IF(AND(N$1&lt;&gt;$F24,M24&gt;0)=TRUE,1,"")</f>
      </c>
      <c r="O24" s="35">
        <f>IF(M24="",0,(O$4*(101+(1000*LOG(M$4,10))-(1000*LOG(M24,10)))))</f>
        <v>0</v>
      </c>
      <c r="Q24" s="58">
        <f>IF(AND(Q$1&lt;&gt;$F24,P24&gt;0)=TRUE,1,"")</f>
      </c>
      <c r="R24" s="59">
        <f>IF(P24="",0,(R$4*(101+(1000*LOG(P$4,10))-(1000*LOG(P24,10)))))</f>
        <v>0</v>
      </c>
      <c r="S24" s="107"/>
      <c r="T24" s="21">
        <f>IF(AND(T$1&lt;&gt;$F24,S24&gt;0)=TRUE,1,"")</f>
      </c>
      <c r="U24" s="35">
        <f>IF(S24="",0,(U$4*(101+(1000*LOG(S$4,10))-(1000*LOG(S24,10)))))</f>
        <v>0</v>
      </c>
      <c r="W24" s="58">
        <f>IF(AND(W$1&lt;&gt;$F24,V24&gt;0)=TRUE,1,"")</f>
      </c>
      <c r="X24" s="59">
        <f>IF(V24="",0,(X$4*(101+(1000*LOG(V$4,10))-(1000*LOG(V24,10)))))</f>
        <v>0</v>
      </c>
      <c r="Z24" s="21">
        <f>IF(AND(Z$1&lt;&gt;$F24,Y24&gt;0)=TRUE,1,"")</f>
      </c>
      <c r="AA24" s="35">
        <f>IF(Y24="",0,(AA$4*(101+(1000*LOG(Y$4,10))-(1000*LOG(Y24,10)))))</f>
        <v>0</v>
      </c>
      <c r="AC24" s="58">
        <f>IF(AND(AC$1&lt;&gt;$F24,AB24&gt;0)=TRUE,1,"")</f>
      </c>
      <c r="AD24" s="59">
        <f>IF(AB24="",0,(AD$4*(101+(1000*LOG(AB$4,10))-(1000*LOG(AB24,10)))))</f>
        <v>0</v>
      </c>
      <c r="AF24" s="21">
        <f>IF(AND(AF$1&lt;&gt;$F24,AE24&gt;0)=TRUE,1,"")</f>
      </c>
      <c r="AG24" s="37">
        <f>IF(AE24="",0,(AG$4*(101+(1000*LOG(AE$4,10))-(1000*LOG(AE24,10)))))</f>
        <v>0</v>
      </c>
      <c r="AI24" s="58">
        <f>IF(AND(AI$1&lt;&gt;$F24,AH24&gt;0)=TRUE,1,"")</f>
      </c>
      <c r="AJ24" s="59">
        <f>IF(AH24="",0,(AJ$4*(101+(1000*LOG(AH$4,10))-(1000*LOG(AH24,10)))))</f>
        <v>0</v>
      </c>
      <c r="AL24" s="21">
        <f>IF(AND(AL$1&lt;&gt;$F24,AK24&gt;0)=TRUE,1,"")</f>
      </c>
      <c r="AM24" s="37">
        <f>IF(AK24="",0,(AM$4*(101+(1000*LOG(AK$4,10))-(1000*LOG(AK24,10)))))</f>
        <v>0</v>
      </c>
      <c r="AO24" s="58">
        <f>IF(AND(AO$1&lt;&gt;$F24,AN24&gt;0)=TRUE,1,"")</f>
      </c>
      <c r="AP24" s="59">
        <f>IF(AN24="",0,(AP$4*(101+(1000*LOG(AN$4,10))-(1000*LOG(AN24,10)))))</f>
        <v>0</v>
      </c>
      <c r="AR24" s="21">
        <f>IF(AND(AR$1&lt;&gt;$F24,AQ24&gt;0)=TRUE,1,"")</f>
      </c>
      <c r="AS24" s="37">
        <f>IF(AQ24="",0,(AS$4*(101+(1000*LOG(AQ$4,10))-(1000*LOG(AQ24,10)))))</f>
        <v>0</v>
      </c>
      <c r="AU24" s="58">
        <f>IF(AND(AU$1&lt;&gt;$F24,AT24&gt;0)=TRUE,1,"")</f>
      </c>
      <c r="AV24" s="59">
        <f>IF(AT24="",0,(AV$4*(101+(1000*LOG(AT$4,10))-(1000*LOG(AT24,10)))))</f>
        <v>0</v>
      </c>
      <c r="AX24" s="21">
        <f>IF(AND(AX$1&lt;&gt;$F24,AW24&gt;0)=TRUE,1,"")</f>
      </c>
      <c r="AY24" s="37">
        <f>IF(AW24="",0,(AY$4*(101+(1000*LOG(AW$4,10))-(1000*LOG(AW24,10)))))</f>
        <v>0</v>
      </c>
      <c r="BA24" s="58">
        <f>IF(AND(BA$1&lt;&gt;$F24,AZ24&gt;0)=TRUE,1,"")</f>
      </c>
      <c r="BB24" s="59">
        <f>IF(AZ24="",0,(BB$4*(101+(1000*LOG(AZ$4,10))-(1000*LOG(AZ24,10)))))</f>
        <v>0</v>
      </c>
      <c r="BD24" s="21">
        <f>IF(AND(BD$1&lt;&gt;$F24,BC24&gt;0)=TRUE,1,"")</f>
      </c>
      <c r="BE24" s="37">
        <f>IF(BC24="",0,(BE$4*(101+(1000*LOG(BC$4,10))-(1000*LOG(BC24,10)))))</f>
        <v>0</v>
      </c>
      <c r="BG24" s="58">
        <f>IF(AND(BG$1&lt;&gt;$F24,BF24&gt;0)=TRUE,1,"")</f>
      </c>
      <c r="BH24" s="59">
        <f>IF(BF24="",0,(BH$4*(101+(1000*LOG(BF$4,10))-(1000*LOG(BF24,10)))))</f>
        <v>0</v>
      </c>
      <c r="BJ24" s="21">
        <f>IF(AND(BJ$1&lt;&gt;$F24,BI24&gt;0)=TRUE,1,"")</f>
      </c>
      <c r="BK24" s="37">
        <f>IF(BI24="",0,(BK$4*(101+(1000*LOG(BI$4,10))-(1000*LOG(BI24,10)))))</f>
        <v>0</v>
      </c>
      <c r="BM24" s="58">
        <f>IF(AND(BM$1&lt;&gt;$F24,BL24&gt;0)=TRUE,1,"")</f>
      </c>
      <c r="BN24" s="59">
        <f>IF(BL24="",0,(BN$4*(101+(1000*LOG(BL$4,10))-(1000*LOG(BL24,10)))))</f>
        <v>0</v>
      </c>
      <c r="BP24" s="21">
        <f>IF(AND(BP$1&lt;&gt;$F24,BO24&gt;0)=TRUE,1,"")</f>
      </c>
      <c r="BQ24" s="37">
        <f>IF(BO24="",0,(BQ$4*(101+(1000*LOG(BO$4,10))-(1000*LOG(BO24,10)))))</f>
        <v>0</v>
      </c>
      <c r="BR24" s="36">
        <f>L24+O24+R24+U24+X24+AA24+AD24+AG24+AJ24+AM24+AP24+AS24+AV24+AY24+BB24+BE24+BH24+BK24+BN24+BQ24</f>
        <v>433.43845991560534</v>
      </c>
      <c r="BS24" s="39">
        <f>CQ24</f>
        <v>433.43845991560534</v>
      </c>
      <c r="BT24" s="21" t="str">
        <f>IF(MAX(BP24,BM24,BJ24,BG24,BD24,BA24,AX24,AU24,AR24,AO24,AL24,AI24,AF24,AC24,Z24,W24,T24,Q24,N24,K24)&gt;0,"*","")</f>
        <v>*</v>
      </c>
      <c r="BU24" s="37">
        <f>IF(BT24="*",BS24*0.05,0)</f>
        <v>21.671922995780267</v>
      </c>
      <c r="BV24" s="40">
        <f>BS24+BU24</f>
        <v>455.1103829113856</v>
      </c>
      <c r="BW24" s="33">
        <f>L24</f>
        <v>433.43845991560534</v>
      </c>
      <c r="BX24" s="33">
        <f>O24</f>
        <v>0</v>
      </c>
      <c r="BY24" s="33">
        <f>R24</f>
        <v>0</v>
      </c>
      <c r="BZ24" s="33">
        <f>U24</f>
        <v>0</v>
      </c>
      <c r="CA24" s="33">
        <f>X24</f>
        <v>0</v>
      </c>
      <c r="CB24" s="33">
        <f>AA24</f>
        <v>0</v>
      </c>
      <c r="CC24" s="33">
        <f>AD24</f>
        <v>0</v>
      </c>
      <c r="CD24" s="33">
        <f>AG24</f>
        <v>0</v>
      </c>
      <c r="CE24" s="33">
        <f>AJ24</f>
        <v>0</v>
      </c>
      <c r="CF24" s="33">
        <f>AM24</f>
        <v>0</v>
      </c>
      <c r="CG24" s="33">
        <f>AP24</f>
        <v>0</v>
      </c>
      <c r="CH24" s="33">
        <f>AS24</f>
        <v>0</v>
      </c>
      <c r="CI24" s="33">
        <f>AV24</f>
        <v>0</v>
      </c>
      <c r="CJ24" s="33">
        <f>AY24</f>
        <v>0</v>
      </c>
      <c r="CK24" s="33">
        <f>BB24</f>
        <v>0</v>
      </c>
      <c r="CL24" s="33">
        <f>BE24</f>
        <v>0</v>
      </c>
      <c r="CM24" s="33">
        <f>BH24</f>
        <v>0</v>
      </c>
      <c r="CN24" s="33">
        <f>BK24</f>
        <v>0</v>
      </c>
      <c r="CO24" s="33">
        <f>BN24</f>
        <v>0</v>
      </c>
      <c r="CP24" s="33">
        <f>BQ24</f>
        <v>0</v>
      </c>
      <c r="CQ24" s="33">
        <f>(LARGE(BW24:CP24,1))+(LARGE(BW24:CP24,2))+(LARGE(BW24:CP24,3))+(LARGE(BW24:CP24,4))+(LARGE(BW24:CP24,5))</f>
        <v>433.43845991560534</v>
      </c>
    </row>
    <row r="25" spans="1:95" ht="12.75" customHeight="1">
      <c r="A25" s="31">
        <v>21</v>
      </c>
      <c r="B25" s="147" t="s">
        <v>82</v>
      </c>
      <c r="C25" s="159" t="s">
        <v>81</v>
      </c>
      <c r="D25" s="89">
        <v>1</v>
      </c>
      <c r="E25" s="109" t="s">
        <v>17</v>
      </c>
      <c r="F25" s="150">
        <v>1</v>
      </c>
      <c r="G25" s="150" t="s">
        <v>97</v>
      </c>
      <c r="H25" s="109"/>
      <c r="I25" s="74">
        <f>BV25</f>
        <v>412.24916084566735</v>
      </c>
      <c r="J25" s="118">
        <v>21</v>
      </c>
      <c r="K25" s="58">
        <f>IF(AND(K$1&lt;&gt;$F25,J25&gt;0)=TRUE,1,"")</f>
      </c>
      <c r="L25" s="59">
        <f>IF(J25="",0,(L$4*(101+(1000*LOG(J$4,10))-(1000*LOG(J25,10)))))</f>
        <v>412.24916084566735</v>
      </c>
      <c r="M25" s="107"/>
      <c r="N25" s="21">
        <f>IF(AND(N$1&lt;&gt;$F25,M25&gt;0)=TRUE,1,"")</f>
      </c>
      <c r="O25" s="35">
        <f>IF(M25="",0,(O$4*(101+(1000*LOG(M$4,10))-(1000*LOG(M25,10)))))</f>
        <v>0</v>
      </c>
      <c r="Q25" s="58">
        <f>IF(AND(Q$1&lt;&gt;$F25,P25&gt;0)=TRUE,1,"")</f>
      </c>
      <c r="R25" s="59">
        <f>IF(P25="",0,(R$4*(101+(1000*LOG(P$4,10))-(1000*LOG(P25,10)))))</f>
        <v>0</v>
      </c>
      <c r="S25" s="107"/>
      <c r="T25" s="21">
        <f>IF(AND(T$1&lt;&gt;$F25,S25&gt;0)=TRUE,1,"")</f>
      </c>
      <c r="U25" s="35">
        <f>IF(S25="",0,(U$4*(101+(1000*LOG(S$4,10))-(1000*LOG(S25,10)))))</f>
        <v>0</v>
      </c>
      <c r="W25" s="58">
        <f>IF(AND(W$1&lt;&gt;$F25,V25&gt;0)=TRUE,1,"")</f>
      </c>
      <c r="X25" s="59">
        <f>IF(V25="",0,(X$4*(101+(1000*LOG(V$4,10))-(1000*LOG(V25,10)))))</f>
        <v>0</v>
      </c>
      <c r="Z25" s="21">
        <f>IF(AND(Z$1&lt;&gt;$F25,Y25&gt;0)=TRUE,1,"")</f>
      </c>
      <c r="AA25" s="35">
        <f>IF(Y25="",0,(AA$4*(101+(1000*LOG(Y$4,10))-(1000*LOG(Y25,10)))))</f>
        <v>0</v>
      </c>
      <c r="AC25" s="58">
        <f>IF(AND(AC$1&lt;&gt;$F25,AB25&gt;0)=TRUE,1,"")</f>
      </c>
      <c r="AD25" s="59">
        <f>IF(AB25="",0,(AD$4*(101+(1000*LOG(AB$4,10))-(1000*LOG(AB25,10)))))</f>
        <v>0</v>
      </c>
      <c r="AF25" s="21">
        <f>IF(AND(AF$1&lt;&gt;$F25,AE25&gt;0)=TRUE,1,"")</f>
      </c>
      <c r="AG25" s="37">
        <f>IF(AE25="",0,(AG$4*(101+(1000*LOG(AE$4,10))-(1000*LOG(AE25,10)))))</f>
        <v>0</v>
      </c>
      <c r="AI25" s="58">
        <f>IF(AND(AI$1&lt;&gt;$F25,AH25&gt;0)=TRUE,1,"")</f>
      </c>
      <c r="AJ25" s="59">
        <f>IF(AH25="",0,(AJ$4*(101+(1000*LOG(AH$4,10))-(1000*LOG(AH25,10)))))</f>
        <v>0</v>
      </c>
      <c r="AL25" s="21">
        <f>IF(AND(AL$1&lt;&gt;$F25,AK25&gt;0)=TRUE,1,"")</f>
      </c>
      <c r="AM25" s="37">
        <f>IF(AK25="",0,(AM$4*(101+(1000*LOG(AK$4,10))-(1000*LOG(AK25,10)))))</f>
        <v>0</v>
      </c>
      <c r="AO25" s="58">
        <f>IF(AND(AO$1&lt;&gt;$F25,AN25&gt;0)=TRUE,1,"")</f>
      </c>
      <c r="AP25" s="59">
        <f>IF(AN25="",0,(AP$4*(101+(1000*LOG(AN$4,10))-(1000*LOG(AN25,10)))))</f>
        <v>0</v>
      </c>
      <c r="AR25" s="21">
        <f>IF(AND(AR$1&lt;&gt;$F25,AQ25&gt;0)=TRUE,1,"")</f>
      </c>
      <c r="AS25" s="37">
        <f>IF(AQ25="",0,(AS$4*(101+(1000*LOG(AQ$4,10))-(1000*LOG(AQ25,10)))))</f>
        <v>0</v>
      </c>
      <c r="AU25" s="58">
        <f>IF(AND(AU$1&lt;&gt;$F25,AT25&gt;0)=TRUE,1,"")</f>
      </c>
      <c r="AV25" s="59">
        <f>IF(AT25="",0,(AV$4*(101+(1000*LOG(AT$4,10))-(1000*LOG(AT25,10)))))</f>
        <v>0</v>
      </c>
      <c r="AX25" s="21">
        <f>IF(AND(AX$1&lt;&gt;$F25,AW25&gt;0)=TRUE,1,"")</f>
      </c>
      <c r="AY25" s="37">
        <f>IF(AW25="",0,(AY$4*(101+(1000*LOG(AW$4,10))-(1000*LOG(AW25,10)))))</f>
        <v>0</v>
      </c>
      <c r="BA25" s="58">
        <f>IF(AND(BA$1&lt;&gt;$F25,AZ25&gt;0)=TRUE,1,"")</f>
      </c>
      <c r="BB25" s="59">
        <f>IF(AZ25="",0,(BB$4*(101+(1000*LOG(AZ$4,10))-(1000*LOG(AZ25,10)))))</f>
        <v>0</v>
      </c>
      <c r="BD25" s="21">
        <f>IF(AND(BD$1&lt;&gt;$F25,BC25&gt;0)=TRUE,1,"")</f>
      </c>
      <c r="BE25" s="37">
        <f>IF(BC25="",0,(BE$4*(101+(1000*LOG(BC$4,10))-(1000*LOG(BC25,10)))))</f>
        <v>0</v>
      </c>
      <c r="BG25" s="58">
        <f>IF(AND(BG$1&lt;&gt;$F25,BF25&gt;0)=TRUE,1,"")</f>
      </c>
      <c r="BH25" s="59">
        <f>IF(BF25="",0,(BH$4*(101+(1000*LOG(BF$4,10))-(1000*LOG(BF25,10)))))</f>
        <v>0</v>
      </c>
      <c r="BJ25" s="21">
        <f>IF(AND(BJ$1&lt;&gt;$F25,BI25&gt;0)=TRUE,1,"")</f>
      </c>
      <c r="BK25" s="37">
        <f>IF(BI25="",0,(BK$4*(101+(1000*LOG(BI$4,10))-(1000*LOG(BI25,10)))))</f>
        <v>0</v>
      </c>
      <c r="BM25" s="58">
        <f>IF(AND(BM$1&lt;&gt;$F25,BL25&gt;0)=TRUE,1,"")</f>
      </c>
      <c r="BN25" s="59">
        <f>IF(BL25="",0,(BN$4*(101+(1000*LOG(BL$4,10))-(1000*LOG(BL25,10)))))</f>
        <v>0</v>
      </c>
      <c r="BP25" s="21">
        <f>IF(AND(BP$1&lt;&gt;$F25,BO25&gt;0)=TRUE,1,"")</f>
      </c>
      <c r="BQ25" s="37">
        <f>IF(BO25="",0,(BQ$4*(101+(1000*LOG(BO$4,10))-(1000*LOG(BO25,10)))))</f>
        <v>0</v>
      </c>
      <c r="BR25" s="36">
        <f>L25+O25+R25+U25+X25+AA25+AD25+AG25+AJ25+AM25+AP25+AS25+AV25+AY25+BB25+BE25+BH25+BK25+BN25+BQ25</f>
        <v>412.24916084566735</v>
      </c>
      <c r="BS25" s="39">
        <f>CQ25</f>
        <v>412.24916084566735</v>
      </c>
      <c r="BT25" s="21">
        <f>IF(MAX(BP25,BM25,BJ25,BG25,BD25,BA25,AX25,AU25,AR25,AO25,AL25,AI25,AF25,AC25,Z25,W25,T25,Q25,N25,K25)&gt;0,"*","")</f>
      </c>
      <c r="BU25" s="37">
        <f>IF(BT25="*",BS25*0.05,0)</f>
        <v>0</v>
      </c>
      <c r="BV25" s="40">
        <f>BS25+BU25</f>
        <v>412.24916084566735</v>
      </c>
      <c r="BW25" s="33">
        <f>L25</f>
        <v>412.24916084566735</v>
      </c>
      <c r="BX25" s="33">
        <f>O25</f>
        <v>0</v>
      </c>
      <c r="BY25" s="33">
        <f>R25</f>
        <v>0</v>
      </c>
      <c r="BZ25" s="33">
        <f>U25</f>
        <v>0</v>
      </c>
      <c r="CA25" s="33">
        <f>X25</f>
        <v>0</v>
      </c>
      <c r="CB25" s="33">
        <f>AA25</f>
        <v>0</v>
      </c>
      <c r="CC25" s="33">
        <f>AD25</f>
        <v>0</v>
      </c>
      <c r="CD25" s="33">
        <f>AG25</f>
        <v>0</v>
      </c>
      <c r="CE25" s="33">
        <f>AJ25</f>
        <v>0</v>
      </c>
      <c r="CF25" s="33">
        <f>AM25</f>
        <v>0</v>
      </c>
      <c r="CG25" s="33">
        <f>AP25</f>
        <v>0</v>
      </c>
      <c r="CH25" s="33">
        <f>AS25</f>
        <v>0</v>
      </c>
      <c r="CI25" s="33">
        <f>AV25</f>
        <v>0</v>
      </c>
      <c r="CJ25" s="33">
        <f>AY25</f>
        <v>0</v>
      </c>
      <c r="CK25" s="33">
        <f>BB25</f>
        <v>0</v>
      </c>
      <c r="CL25" s="33">
        <f>BE25</f>
        <v>0</v>
      </c>
      <c r="CM25" s="33">
        <f>BH25</f>
        <v>0</v>
      </c>
      <c r="CN25" s="33">
        <f>BK25</f>
        <v>0</v>
      </c>
      <c r="CO25" s="33">
        <f>BN25</f>
        <v>0</v>
      </c>
      <c r="CP25" s="33">
        <f>BQ25</f>
        <v>0</v>
      </c>
      <c r="CQ25" s="33">
        <f>(LARGE(BW25:CP25,1))+(LARGE(BW25:CP25,2))+(LARGE(BW25:CP25,3))+(LARGE(BW25:CP25,4))+(LARGE(BW25:CP25,5))</f>
        <v>412.24916084566735</v>
      </c>
    </row>
    <row r="26" spans="1:95" ht="12.75" customHeight="1">
      <c r="A26" s="31">
        <v>22</v>
      </c>
      <c r="B26" s="147" t="s">
        <v>87</v>
      </c>
      <c r="C26" s="159" t="s">
        <v>10</v>
      </c>
      <c r="D26" s="89">
        <v>1</v>
      </c>
      <c r="E26" s="109" t="s">
        <v>22</v>
      </c>
      <c r="F26" s="150">
        <v>2</v>
      </c>
      <c r="G26" s="150" t="s">
        <v>97</v>
      </c>
      <c r="H26" s="109"/>
      <c r="I26" s="74">
        <f>BV26</f>
        <v>411.6480634952493</v>
      </c>
      <c r="J26" s="118">
        <v>22</v>
      </c>
      <c r="K26" s="58">
        <f>IF(AND(K$1&lt;&gt;$F26,J26&gt;0)=TRUE,1,"")</f>
        <v>1</v>
      </c>
      <c r="L26" s="59">
        <f>IF(J26="",0,(L$4*(101+(1000*LOG(J$4,10))-(1000*LOG(J26,10)))))</f>
        <v>392.0457747573803</v>
      </c>
      <c r="M26" s="107"/>
      <c r="N26" s="21">
        <f>IF(AND(N$1&lt;&gt;$F26,M26&gt;0)=TRUE,1,"")</f>
      </c>
      <c r="O26" s="35">
        <f>IF(M26="",0,(O$4*(101+(1000*LOG(M$4,10))-(1000*LOG(M26,10)))))</f>
        <v>0</v>
      </c>
      <c r="Q26" s="58">
        <f>IF(AND(Q$1&lt;&gt;$F26,P26&gt;0)=TRUE,1,"")</f>
      </c>
      <c r="R26" s="59">
        <f>IF(P26="",0,(R$4*(101+(1000*LOG(P$4,10))-(1000*LOG(P26,10)))))</f>
        <v>0</v>
      </c>
      <c r="S26" s="107"/>
      <c r="T26" s="21">
        <f>IF(AND(T$1&lt;&gt;$F26,S26&gt;0)=TRUE,1,"")</f>
      </c>
      <c r="U26" s="35">
        <f>IF(S26="",0,(U$4*(101+(1000*LOG(S$4,10))-(1000*LOG(S26,10)))))</f>
        <v>0</v>
      </c>
      <c r="W26" s="58">
        <f>IF(AND(W$1&lt;&gt;$F26,V26&gt;0)=TRUE,1,"")</f>
      </c>
      <c r="X26" s="59">
        <f>IF(V26="",0,(X$4*(101+(1000*LOG(V$4,10))-(1000*LOG(V26,10)))))</f>
        <v>0</v>
      </c>
      <c r="Z26" s="21">
        <f>IF(AND(Z$1&lt;&gt;$F26,Y26&gt;0)=TRUE,1,"")</f>
      </c>
      <c r="AA26" s="35">
        <f>IF(Y26="",0,(AA$4*(101+(1000*LOG(Y$4,10))-(1000*LOG(Y26,10)))))</f>
        <v>0</v>
      </c>
      <c r="AC26" s="58">
        <f>IF(AND(AC$1&lt;&gt;$F26,AB26&gt;0)=TRUE,1,"")</f>
      </c>
      <c r="AD26" s="59">
        <f>IF(AB26="",0,(AD$4*(101+(1000*LOG(AB$4,10))-(1000*LOG(AB26,10)))))</f>
        <v>0</v>
      </c>
      <c r="AF26" s="21">
        <f>IF(AND(AF$1&lt;&gt;$F26,AE26&gt;0)=TRUE,1,"")</f>
      </c>
      <c r="AG26" s="37">
        <f>IF(AE26="",0,(AG$4*(101+(1000*LOG(AE$4,10))-(1000*LOG(AE26,10)))))</f>
        <v>0</v>
      </c>
      <c r="AI26" s="58">
        <f>IF(AND(AI$1&lt;&gt;$F26,AH26&gt;0)=TRUE,1,"")</f>
      </c>
      <c r="AJ26" s="59">
        <f>IF(AH26="",0,(AJ$4*(101+(1000*LOG(AH$4,10))-(1000*LOG(AH26,10)))))</f>
        <v>0</v>
      </c>
      <c r="AL26" s="21">
        <f>IF(AND(AL$1&lt;&gt;$F26,AK26&gt;0)=TRUE,1,"")</f>
      </c>
      <c r="AM26" s="37">
        <f>IF(AK26="",0,(AM$4*(101+(1000*LOG(AK$4,10))-(1000*LOG(AK26,10)))))</f>
        <v>0</v>
      </c>
      <c r="AO26" s="58">
        <f>IF(AND(AO$1&lt;&gt;$F26,AN26&gt;0)=TRUE,1,"")</f>
      </c>
      <c r="AP26" s="59">
        <f>IF(AN26="",0,(AP$4*(101+(1000*LOG(AN$4,10))-(1000*LOG(AN26,10)))))</f>
        <v>0</v>
      </c>
      <c r="AR26" s="21">
        <f>IF(AND(AR$1&lt;&gt;$F26,AQ26&gt;0)=TRUE,1,"")</f>
      </c>
      <c r="AS26" s="37">
        <f>IF(AQ26="",0,(AS$4*(101+(1000*LOG(AQ$4,10))-(1000*LOG(AQ26,10)))))</f>
        <v>0</v>
      </c>
      <c r="AU26" s="58">
        <f>IF(AND(AU$1&lt;&gt;$F26,AT26&gt;0)=TRUE,1,"")</f>
      </c>
      <c r="AV26" s="59">
        <f>IF(AT26="",0,(AV$4*(101+(1000*LOG(AT$4,10))-(1000*LOG(AT26,10)))))</f>
        <v>0</v>
      </c>
      <c r="AX26" s="21">
        <f>IF(AND(AX$1&lt;&gt;$F26,AW26&gt;0)=TRUE,1,"")</f>
      </c>
      <c r="AY26" s="37">
        <f>IF(AW26="",0,(AY$4*(101+(1000*LOG(AW$4,10))-(1000*LOG(AW26,10)))))</f>
        <v>0</v>
      </c>
      <c r="BA26" s="58">
        <f>IF(AND(BA$1&lt;&gt;$F26,AZ26&gt;0)=TRUE,1,"")</f>
      </c>
      <c r="BB26" s="59">
        <f>IF(AZ26="",0,(BB$4*(101+(1000*LOG(AZ$4,10))-(1000*LOG(AZ26,10)))))</f>
        <v>0</v>
      </c>
      <c r="BD26" s="21">
        <f>IF(AND(BD$1&lt;&gt;$F26,BC26&gt;0)=TRUE,1,"")</f>
      </c>
      <c r="BE26" s="37">
        <f>IF(BC26="",0,(BE$4*(101+(1000*LOG(BC$4,10))-(1000*LOG(BC26,10)))))</f>
        <v>0</v>
      </c>
      <c r="BG26" s="58">
        <f>IF(AND(BG$1&lt;&gt;$F26,BF26&gt;0)=TRUE,1,"")</f>
      </c>
      <c r="BH26" s="59">
        <f>IF(BF26="",0,(BH$4*(101+(1000*LOG(BF$4,10))-(1000*LOG(BF26,10)))))</f>
        <v>0</v>
      </c>
      <c r="BJ26" s="21">
        <f>IF(AND(BJ$1&lt;&gt;$F26,BI26&gt;0)=TRUE,1,"")</f>
      </c>
      <c r="BK26" s="37">
        <f>IF(BI26="",0,(BK$4*(101+(1000*LOG(BI$4,10))-(1000*LOG(BI26,10)))))</f>
        <v>0</v>
      </c>
      <c r="BM26" s="58">
        <f>IF(AND(BM$1&lt;&gt;$F26,BL26&gt;0)=TRUE,1,"")</f>
      </c>
      <c r="BN26" s="59">
        <f>IF(BL26="",0,(BN$4*(101+(1000*LOG(BL$4,10))-(1000*LOG(BL26,10)))))</f>
        <v>0</v>
      </c>
      <c r="BP26" s="21">
        <f>IF(AND(BP$1&lt;&gt;$F26,BO26&gt;0)=TRUE,1,"")</f>
      </c>
      <c r="BQ26" s="37">
        <f>IF(BO26="",0,(BQ$4*(101+(1000*LOG(BO$4,10))-(1000*LOG(BO26,10)))))</f>
        <v>0</v>
      </c>
      <c r="BR26" s="36">
        <f>L26+O26+R26+U26+X26+AA26+AD26+AG26+AJ26+AM26+AP26+AS26+AV26+AY26+BB26+BE26+BH26+BK26+BN26+BQ26</f>
        <v>392.0457747573803</v>
      </c>
      <c r="BS26" s="39">
        <f>CQ26</f>
        <v>392.0457747573803</v>
      </c>
      <c r="BT26" s="21" t="str">
        <f>IF(MAX(BP26,BM26,BJ26,BG26,BD26,BA26,AX26,AU26,AR26,AO26,AL26,AI26,AF26,AC26,Z26,W26,T26,Q26,N26,K26)&gt;0,"*","")</f>
        <v>*</v>
      </c>
      <c r="BU26" s="37">
        <f>IF(BT26="*",BS26*0.05,0)</f>
        <v>19.602288737869017</v>
      </c>
      <c r="BV26" s="40">
        <f>BS26+BU26</f>
        <v>411.6480634952493</v>
      </c>
      <c r="BW26" s="33">
        <f>L26</f>
        <v>392.0457747573803</v>
      </c>
      <c r="BX26" s="33">
        <f>O26</f>
        <v>0</v>
      </c>
      <c r="BY26" s="33">
        <f>R26</f>
        <v>0</v>
      </c>
      <c r="BZ26" s="33">
        <f>U26</f>
        <v>0</v>
      </c>
      <c r="CA26" s="33">
        <f>X26</f>
        <v>0</v>
      </c>
      <c r="CB26" s="33">
        <f>AA26</f>
        <v>0</v>
      </c>
      <c r="CC26" s="33">
        <f>AD26</f>
        <v>0</v>
      </c>
      <c r="CD26" s="33">
        <f>AG26</f>
        <v>0</v>
      </c>
      <c r="CE26" s="33">
        <f>AJ26</f>
        <v>0</v>
      </c>
      <c r="CF26" s="33">
        <f>AM26</f>
        <v>0</v>
      </c>
      <c r="CG26" s="33">
        <f>AP26</f>
        <v>0</v>
      </c>
      <c r="CH26" s="33">
        <f>AS26</f>
        <v>0</v>
      </c>
      <c r="CI26" s="33">
        <f>AV26</f>
        <v>0</v>
      </c>
      <c r="CJ26" s="33">
        <f>AY26</f>
        <v>0</v>
      </c>
      <c r="CK26" s="33">
        <f>BB26</f>
        <v>0</v>
      </c>
      <c r="CL26" s="33">
        <f>BE26</f>
        <v>0</v>
      </c>
      <c r="CM26" s="33">
        <f>BH26</f>
        <v>0</v>
      </c>
      <c r="CN26" s="33">
        <f>BK26</f>
        <v>0</v>
      </c>
      <c r="CO26" s="33">
        <f>BN26</f>
        <v>0</v>
      </c>
      <c r="CP26" s="33">
        <f>BQ26</f>
        <v>0</v>
      </c>
      <c r="CQ26" s="33">
        <f>(LARGE(BW26:CP26,1))+(LARGE(BW26:CP26,2))+(LARGE(BW26:CP26,3))+(LARGE(BW26:CP26,4))+(LARGE(BW26:CP26,5))</f>
        <v>392.0457747573803</v>
      </c>
    </row>
    <row r="27" spans="1:100" ht="12.75">
      <c r="A27" s="31">
        <v>23</v>
      </c>
      <c r="B27" s="147" t="s">
        <v>3</v>
      </c>
      <c r="C27" s="159" t="s">
        <v>75</v>
      </c>
      <c r="D27" s="89">
        <v>1</v>
      </c>
      <c r="E27" s="109" t="s">
        <v>12</v>
      </c>
      <c r="F27" s="150">
        <v>2</v>
      </c>
      <c r="G27" s="150" t="s">
        <v>96</v>
      </c>
      <c r="H27" s="109"/>
      <c r="I27" s="74">
        <f>BV27</f>
        <v>391.3776505400932</v>
      </c>
      <c r="J27" s="118">
        <v>23</v>
      </c>
      <c r="K27" s="58">
        <f>IF(AND(K$1&lt;&gt;$F27,J27&gt;0)=TRUE,1,"")</f>
        <v>1</v>
      </c>
      <c r="L27" s="59">
        <f>IF(J27="",0,(L$4*(101+(1000*LOG(J$4,10))-(1000*LOG(J27,10)))))</f>
        <v>372.7406195619935</v>
      </c>
      <c r="M27" s="107"/>
      <c r="N27" s="21">
        <f>IF(AND(N$1&lt;&gt;$F27,M27&gt;0)=TRUE,1,"")</f>
      </c>
      <c r="O27" s="35">
        <f>IF(M27="",0,(O$4*(101+(1000*LOG(M$4,10))-(1000*LOG(M27,10)))))</f>
        <v>0</v>
      </c>
      <c r="Q27" s="58">
        <f>IF(AND(Q$1&lt;&gt;$F27,P27&gt;0)=TRUE,1,"")</f>
      </c>
      <c r="R27" s="59">
        <f>IF(P27="",0,(R$4*(101+(1000*LOG(P$4,10))-(1000*LOG(P27,10)))))</f>
        <v>0</v>
      </c>
      <c r="S27" s="107"/>
      <c r="T27" s="21">
        <f>IF(AND(T$1&lt;&gt;$F27,S27&gt;0)=TRUE,1,"")</f>
      </c>
      <c r="U27" s="35">
        <f>IF(S27="",0,(U$4*(101+(1000*LOG(S$4,10))-(1000*LOG(S27,10)))))</f>
        <v>0</v>
      </c>
      <c r="W27" s="58">
        <f>IF(AND(W$1&lt;&gt;$F27,V27&gt;0)=TRUE,1,"")</f>
      </c>
      <c r="X27" s="59">
        <f>IF(V27="",0,(X$4*(101+(1000*LOG(V$4,10))-(1000*LOG(V27,10)))))</f>
        <v>0</v>
      </c>
      <c r="Z27" s="21">
        <f>IF(AND(Z$1&lt;&gt;$F27,Y27&gt;0)=TRUE,1,"")</f>
      </c>
      <c r="AA27" s="35">
        <f>IF(Y27="",0,(AA$4*(101+(1000*LOG(Y$4,10))-(1000*LOG(Y27,10)))))</f>
        <v>0</v>
      </c>
      <c r="AC27" s="58">
        <f>IF(AND(AC$1&lt;&gt;$F27,AB27&gt;0)=TRUE,1,"")</f>
      </c>
      <c r="AD27" s="59">
        <f>IF(AB27="",0,(AD$4*(101+(1000*LOG(AB$4,10))-(1000*LOG(AB27,10)))))</f>
        <v>0</v>
      </c>
      <c r="AF27" s="21">
        <f>IF(AND(AF$1&lt;&gt;$F27,AE27&gt;0)=TRUE,1,"")</f>
      </c>
      <c r="AG27" s="37">
        <f>IF(AE27="",0,(AG$4*(101+(1000*LOG(AE$4,10))-(1000*LOG(AE27,10)))))</f>
        <v>0</v>
      </c>
      <c r="AI27" s="58">
        <f>IF(AND(AI$1&lt;&gt;$F27,AH27&gt;0)=TRUE,1,"")</f>
      </c>
      <c r="AJ27" s="59">
        <f>IF(AH27="",0,(AJ$4*(101+(1000*LOG(AH$4,10))-(1000*LOG(AH27,10)))))</f>
        <v>0</v>
      </c>
      <c r="AL27" s="21">
        <f>IF(AND(AL$1&lt;&gt;$F27,AK27&gt;0)=TRUE,1,"")</f>
      </c>
      <c r="AM27" s="37">
        <f>IF(AK27="",0,(AM$4*(101+(1000*LOG(AK$4,10))-(1000*LOG(AK27,10)))))</f>
        <v>0</v>
      </c>
      <c r="AO27" s="58">
        <f>IF(AND(AO$1&lt;&gt;$F27,AN27&gt;0)=TRUE,1,"")</f>
      </c>
      <c r="AP27" s="59">
        <f>IF(AN27="",0,(AP$4*(101+(1000*LOG(AN$4,10))-(1000*LOG(AN27,10)))))</f>
        <v>0</v>
      </c>
      <c r="AR27" s="21">
        <f>IF(AND(AR$1&lt;&gt;$F27,AQ27&gt;0)=TRUE,1,"")</f>
      </c>
      <c r="AS27" s="37">
        <f>IF(AQ27="",0,(AS$4*(101+(1000*LOG(AQ$4,10))-(1000*LOG(AQ27,10)))))</f>
        <v>0</v>
      </c>
      <c r="AU27" s="58">
        <f>IF(AND(AU$1&lt;&gt;$F27,AT27&gt;0)=TRUE,1,"")</f>
      </c>
      <c r="AV27" s="59">
        <f>IF(AT27="",0,(AV$4*(101+(1000*LOG(AT$4,10))-(1000*LOG(AT27,10)))))</f>
        <v>0</v>
      </c>
      <c r="AX27" s="21">
        <f>IF(AND(AX$1&lt;&gt;$F27,AW27&gt;0)=TRUE,1,"")</f>
      </c>
      <c r="AY27" s="37">
        <f>IF(AW27="",0,(AY$4*(101+(1000*LOG(AW$4,10))-(1000*LOG(AW27,10)))))</f>
        <v>0</v>
      </c>
      <c r="BA27" s="58">
        <f>IF(AND(BA$1&lt;&gt;$F27,AZ27&gt;0)=TRUE,1,"")</f>
      </c>
      <c r="BB27" s="59">
        <f>IF(AZ27="",0,(BB$4*(101+(1000*LOG(AZ$4,10))-(1000*LOG(AZ27,10)))))</f>
        <v>0</v>
      </c>
      <c r="BD27" s="21">
        <f>IF(AND(BD$1&lt;&gt;$F27,BC27&gt;0)=TRUE,1,"")</f>
      </c>
      <c r="BE27" s="37">
        <f>IF(BC27="",0,(BE$4*(101+(1000*LOG(BC$4,10))-(1000*LOG(BC27,10)))))</f>
        <v>0</v>
      </c>
      <c r="BG27" s="58">
        <f>IF(AND(BG$1&lt;&gt;$F27,BF27&gt;0)=TRUE,1,"")</f>
      </c>
      <c r="BH27" s="59">
        <f>IF(BF27="",0,(BH$4*(101+(1000*LOG(BF$4,10))-(1000*LOG(BF27,10)))))</f>
        <v>0</v>
      </c>
      <c r="BJ27" s="21">
        <f>IF(AND(BJ$1&lt;&gt;$F27,BI27&gt;0)=TRUE,1,"")</f>
      </c>
      <c r="BK27" s="37">
        <f>IF(BI27="",0,(BK$4*(101+(1000*LOG(BI$4,10))-(1000*LOG(BI27,10)))))</f>
        <v>0</v>
      </c>
      <c r="BM27" s="58">
        <f>IF(AND(BM$1&lt;&gt;$F27,BL27&gt;0)=TRUE,1,"")</f>
      </c>
      <c r="BN27" s="59">
        <f>IF(BL27="",0,(BN$4*(101+(1000*LOG(BL$4,10))-(1000*LOG(BL27,10)))))</f>
        <v>0</v>
      </c>
      <c r="BP27" s="21">
        <f>IF(AND(BP$1&lt;&gt;$F27,BO27&gt;0)=TRUE,1,"")</f>
      </c>
      <c r="BQ27" s="37">
        <f>IF(BO27="",0,(BQ$4*(101+(1000*LOG(BO$4,10))-(1000*LOG(BO27,10)))))</f>
        <v>0</v>
      </c>
      <c r="BR27" s="36">
        <f>L27+O27+R27+U27+X27+AA27+AD27+AG27+AJ27+AM27+AP27+AS27+AV27+AY27+BB27+BE27+BH27+BK27+BN27+BQ27</f>
        <v>372.7406195619935</v>
      </c>
      <c r="BS27" s="39">
        <f>CQ27</f>
        <v>372.7406195619935</v>
      </c>
      <c r="BT27" s="21" t="str">
        <f>IF(MAX(BP27,BM27,BJ27,BG27,BD27,BA27,AX27,AU27,AR27,AO27,AL27,AI27,AF27,AC27,Z27,W27,T27,Q27,N27,K27)&gt;0,"*","")</f>
        <v>*</v>
      </c>
      <c r="BU27" s="37">
        <f>IF(BT27="*",BS27*0.05,0)</f>
        <v>18.637030978099677</v>
      </c>
      <c r="BV27" s="40">
        <f>BS27+BU27</f>
        <v>391.3776505400932</v>
      </c>
      <c r="BW27" s="33">
        <f>L27</f>
        <v>372.7406195619935</v>
      </c>
      <c r="BX27" s="33">
        <f>O27</f>
        <v>0</v>
      </c>
      <c r="BY27" s="33">
        <f>R27</f>
        <v>0</v>
      </c>
      <c r="BZ27" s="33">
        <f>U27</f>
        <v>0</v>
      </c>
      <c r="CA27" s="33">
        <f>X27</f>
        <v>0</v>
      </c>
      <c r="CB27" s="33">
        <f>AA27</f>
        <v>0</v>
      </c>
      <c r="CC27" s="33">
        <f>AD27</f>
        <v>0</v>
      </c>
      <c r="CD27" s="33">
        <f>AG27</f>
        <v>0</v>
      </c>
      <c r="CE27" s="33">
        <f>AJ27</f>
        <v>0</v>
      </c>
      <c r="CF27" s="33">
        <f>AM27</f>
        <v>0</v>
      </c>
      <c r="CG27" s="33">
        <f>AP27</f>
        <v>0</v>
      </c>
      <c r="CH27" s="33">
        <f>AS27</f>
        <v>0</v>
      </c>
      <c r="CI27" s="33">
        <f>AV27</f>
        <v>0</v>
      </c>
      <c r="CJ27" s="33">
        <f>AY27</f>
        <v>0</v>
      </c>
      <c r="CK27" s="33">
        <f>BB27</f>
        <v>0</v>
      </c>
      <c r="CL27" s="33">
        <f>BE27</f>
        <v>0</v>
      </c>
      <c r="CM27" s="33">
        <f>BH27</f>
        <v>0</v>
      </c>
      <c r="CN27" s="33">
        <f>BK27</f>
        <v>0</v>
      </c>
      <c r="CO27" s="33">
        <f>BN27</f>
        <v>0</v>
      </c>
      <c r="CP27" s="33">
        <f>BQ27</f>
        <v>0</v>
      </c>
      <c r="CQ27" s="33">
        <f>(LARGE(BW27:CP27,1))+(LARGE(BW27:CP27,2))+(LARGE(BW27:CP27,3))+(LARGE(BW27:CP27,4))+(LARGE(BW27:CP27,5))</f>
        <v>372.7406195619935</v>
      </c>
      <c r="CV27" s="38">
        <f>IF(ISNUMBER(CU27),CU27-#REF!,"")</f>
      </c>
    </row>
    <row r="28" spans="1:100" ht="12.75" customHeight="1">
      <c r="A28" s="31">
        <v>24</v>
      </c>
      <c r="B28" s="147" t="s">
        <v>145</v>
      </c>
      <c r="C28" s="159" t="s">
        <v>146</v>
      </c>
      <c r="D28" s="89">
        <v>1</v>
      </c>
      <c r="E28" s="109" t="s">
        <v>118</v>
      </c>
      <c r="F28" s="150">
        <v>3</v>
      </c>
      <c r="G28" s="150" t="s">
        <v>97</v>
      </c>
      <c r="H28" s="109"/>
      <c r="I28" s="74">
        <f>BV28</f>
        <v>371.9700745613795</v>
      </c>
      <c r="J28" s="118">
        <v>24</v>
      </c>
      <c r="K28" s="58">
        <f>IF(AND(K$1&lt;&gt;$F28,J28&gt;0)=TRUE,1,"")</f>
        <v>1</v>
      </c>
      <c r="L28" s="59">
        <f>IF(J28="",0,(L$4*(101+(1000*LOG(J$4,10))-(1000*LOG(J28,10)))))</f>
        <v>354.25721386798045</v>
      </c>
      <c r="M28" s="107"/>
      <c r="N28" s="21">
        <f>IF(AND(N$1&lt;&gt;$F28,M28&gt;0)=TRUE,1,"")</f>
      </c>
      <c r="O28" s="35">
        <f>IF(M28="",0,(O$4*(101+(1000*LOG(M$4,10))-(1000*LOG(M28,10)))))</f>
        <v>0</v>
      </c>
      <c r="Q28" s="58">
        <f>IF(AND(Q$1&lt;&gt;$F28,P28&gt;0)=TRUE,1,"")</f>
      </c>
      <c r="R28" s="59">
        <f>IF(P28="",0,(R$4*(101+(1000*LOG(P$4,10))-(1000*LOG(P28,10)))))</f>
        <v>0</v>
      </c>
      <c r="S28" s="107"/>
      <c r="T28" s="21">
        <f>IF(AND(T$1&lt;&gt;$F28,S28&gt;0)=TRUE,1,"")</f>
      </c>
      <c r="U28" s="35">
        <f>IF(S28="",0,(U$4*(101+(1000*LOG(S$4,10))-(1000*LOG(S28,10)))))</f>
        <v>0</v>
      </c>
      <c r="W28" s="58">
        <f>IF(AND(W$1&lt;&gt;$F28,V28&gt;0)=TRUE,1,"")</f>
      </c>
      <c r="X28" s="59">
        <f>IF(V28="",0,(X$4*(101+(1000*LOG(V$4,10))-(1000*LOG(V28,10)))))</f>
        <v>0</v>
      </c>
      <c r="Z28" s="21">
        <f>IF(AND(Z$1&lt;&gt;$F28,Y28&gt;0)=TRUE,1,"")</f>
      </c>
      <c r="AA28" s="35">
        <f>IF(Y28="",0,(AA$4*(101+(1000*LOG(Y$4,10))-(1000*LOG(Y28,10)))))</f>
        <v>0</v>
      </c>
      <c r="AC28" s="58">
        <f>IF(AND(AC$1&lt;&gt;$F28,AB28&gt;0)=TRUE,1,"")</f>
      </c>
      <c r="AD28" s="59">
        <f>IF(AB28="",0,(AD$4*(101+(1000*LOG(AB$4,10))-(1000*LOG(AB28,10)))))</f>
        <v>0</v>
      </c>
      <c r="AF28" s="21">
        <f>IF(AND(AF$1&lt;&gt;$F28,AE28&gt;0)=TRUE,1,"")</f>
      </c>
      <c r="AG28" s="37">
        <f>IF(AE28="",0,(AG$4*(101+(1000*LOG(AE$4,10))-(1000*LOG(AE28,10)))))</f>
        <v>0</v>
      </c>
      <c r="AI28" s="58">
        <f>IF(AND(AI$1&lt;&gt;$F28,AH28&gt;0)=TRUE,1,"")</f>
      </c>
      <c r="AJ28" s="59">
        <f>IF(AH28="",0,(AJ$4*(101+(1000*LOG(AH$4,10))-(1000*LOG(AH28,10)))))</f>
        <v>0</v>
      </c>
      <c r="AL28" s="21">
        <f>IF(AND(AL$1&lt;&gt;$F28,AK28&gt;0)=TRUE,1,"")</f>
      </c>
      <c r="AM28" s="37">
        <f>IF(AK28="",0,(AM$4*(101+(1000*LOG(AK$4,10))-(1000*LOG(AK28,10)))))</f>
        <v>0</v>
      </c>
      <c r="AO28" s="58">
        <f>IF(AND(AO$1&lt;&gt;$F28,AN28&gt;0)=TRUE,1,"")</f>
      </c>
      <c r="AP28" s="59">
        <f>IF(AN28="",0,(AP$4*(101+(1000*LOG(AN$4,10))-(1000*LOG(AN28,10)))))</f>
        <v>0</v>
      </c>
      <c r="AR28" s="21">
        <f>IF(AND(AR$1&lt;&gt;$F28,AQ28&gt;0)=TRUE,1,"")</f>
      </c>
      <c r="AS28" s="37">
        <f>IF(AQ28="",0,(AS$4*(101+(1000*LOG(AQ$4,10))-(1000*LOG(AQ28,10)))))</f>
        <v>0</v>
      </c>
      <c r="AU28" s="58">
        <f>IF(AND(AU$1&lt;&gt;$F28,AT28&gt;0)=TRUE,1,"")</f>
      </c>
      <c r="AV28" s="59">
        <f>IF(AT28="",0,(AV$4*(101+(1000*LOG(AT$4,10))-(1000*LOG(AT28,10)))))</f>
        <v>0</v>
      </c>
      <c r="AX28" s="21">
        <f>IF(AND(AX$1&lt;&gt;$F28,AW28&gt;0)=TRUE,1,"")</f>
      </c>
      <c r="AY28" s="37">
        <f>IF(AW28="",0,(AY$4*(101+(1000*LOG(AW$4,10))-(1000*LOG(AW28,10)))))</f>
        <v>0</v>
      </c>
      <c r="BA28" s="58">
        <f>IF(AND(BA$1&lt;&gt;$F28,AZ28&gt;0)=TRUE,1,"")</f>
      </c>
      <c r="BB28" s="59">
        <f>IF(AZ28="",0,(BB$4*(101+(1000*LOG(AZ$4,10))-(1000*LOG(AZ28,10)))))</f>
        <v>0</v>
      </c>
      <c r="BD28" s="21">
        <f>IF(AND(BD$1&lt;&gt;$F28,BC28&gt;0)=TRUE,1,"")</f>
      </c>
      <c r="BE28" s="37">
        <f>IF(BC28="",0,(BE$4*(101+(1000*LOG(BC$4,10))-(1000*LOG(BC28,10)))))</f>
        <v>0</v>
      </c>
      <c r="BG28" s="58">
        <f>IF(AND(BG$1&lt;&gt;$F28,BF28&gt;0)=TRUE,1,"")</f>
      </c>
      <c r="BH28" s="59">
        <f>IF(BF28="",0,(BH$4*(101+(1000*LOG(BF$4,10))-(1000*LOG(BF28,10)))))</f>
        <v>0</v>
      </c>
      <c r="BJ28" s="21">
        <f>IF(AND(BJ$1&lt;&gt;$F28,BI28&gt;0)=TRUE,1,"")</f>
      </c>
      <c r="BK28" s="37">
        <f>IF(BI28="",0,(BK$4*(101+(1000*LOG(BI$4,10))-(1000*LOG(BI28,10)))))</f>
        <v>0</v>
      </c>
      <c r="BM28" s="58">
        <f>IF(AND(BM$1&lt;&gt;$F28,BL28&gt;0)=TRUE,1,"")</f>
      </c>
      <c r="BN28" s="59">
        <f>IF(BL28="",0,(BN$4*(101+(1000*LOG(BL$4,10))-(1000*LOG(BL28,10)))))</f>
        <v>0</v>
      </c>
      <c r="BP28" s="21">
        <f>IF(AND(BP$1&lt;&gt;$F28,BO28&gt;0)=TRUE,1,"")</f>
      </c>
      <c r="BQ28" s="37">
        <f>IF(BO28="",0,(BQ$4*(101+(1000*LOG(BO$4,10))-(1000*LOG(BO28,10)))))</f>
        <v>0</v>
      </c>
      <c r="BR28" s="36">
        <f>L28+O28+R28+U28+X28+AA28+AD28+AG28+AJ28+AM28+AP28+AS28+AV28+AY28+BB28+BE28+BH28+BK28+BN28+BQ28</f>
        <v>354.25721386798045</v>
      </c>
      <c r="BS28" s="39">
        <f>CQ28</f>
        <v>354.25721386798045</v>
      </c>
      <c r="BT28" s="21" t="str">
        <f>IF(MAX(BP28,BM28,BJ28,BG28,BD28,BA28,AX28,AU28,AR28,AO28,AL28,AI28,AF28,AC28,Z28,W28,T28,Q28,N28,K28)&gt;0,"*","")</f>
        <v>*</v>
      </c>
      <c r="BU28" s="37">
        <f>IF(BT28="*",BS28*0.05,0)</f>
        <v>17.712860693399023</v>
      </c>
      <c r="BV28" s="40">
        <f>BS28+BU28</f>
        <v>371.9700745613795</v>
      </c>
      <c r="BW28" s="33">
        <f>L28</f>
        <v>354.25721386798045</v>
      </c>
      <c r="BX28" s="33">
        <f>O28</f>
        <v>0</v>
      </c>
      <c r="BY28" s="33">
        <f>R28</f>
        <v>0</v>
      </c>
      <c r="BZ28" s="33">
        <f>U28</f>
        <v>0</v>
      </c>
      <c r="CA28" s="33">
        <f>X28</f>
        <v>0</v>
      </c>
      <c r="CB28" s="33">
        <f>AA28</f>
        <v>0</v>
      </c>
      <c r="CC28" s="33">
        <f>AD28</f>
        <v>0</v>
      </c>
      <c r="CD28" s="33">
        <f>AG28</f>
        <v>0</v>
      </c>
      <c r="CE28" s="33">
        <f>AJ28</f>
        <v>0</v>
      </c>
      <c r="CF28" s="33">
        <f>AM28</f>
        <v>0</v>
      </c>
      <c r="CG28" s="33">
        <f>AP28</f>
        <v>0</v>
      </c>
      <c r="CH28" s="33">
        <f>AS28</f>
        <v>0</v>
      </c>
      <c r="CI28" s="33">
        <f>AV28</f>
        <v>0</v>
      </c>
      <c r="CJ28" s="33">
        <f>AY28</f>
        <v>0</v>
      </c>
      <c r="CK28" s="33">
        <f>BB28</f>
        <v>0</v>
      </c>
      <c r="CL28" s="33">
        <f>BE28</f>
        <v>0</v>
      </c>
      <c r="CM28" s="33">
        <f>BH28</f>
        <v>0</v>
      </c>
      <c r="CN28" s="33">
        <f>BK28</f>
        <v>0</v>
      </c>
      <c r="CO28" s="33">
        <f>BN28</f>
        <v>0</v>
      </c>
      <c r="CP28" s="33">
        <f>BQ28</f>
        <v>0</v>
      </c>
      <c r="CQ28" s="33">
        <f>(LARGE(BW28:CP28,1))+(LARGE(BW28:CP28,2))+(LARGE(BW28:CP28,3))+(LARGE(BW28:CP28,4))+(LARGE(BW28:CP28,5))</f>
        <v>354.25721386798045</v>
      </c>
      <c r="CV28" s="38">
        <f>IF(ISNUMBER(CU28),CU28-#REF!,"")</f>
      </c>
    </row>
    <row r="29" spans="1:95" ht="12.75">
      <c r="A29" s="31">
        <v>25</v>
      </c>
      <c r="B29" s="147" t="s">
        <v>86</v>
      </c>
      <c r="C29" s="159" t="s">
        <v>56</v>
      </c>
      <c r="D29" s="89">
        <v>1</v>
      </c>
      <c r="E29" s="109" t="s">
        <v>57</v>
      </c>
      <c r="F29" s="150">
        <v>1</v>
      </c>
      <c r="G29" s="150" t="s">
        <v>96</v>
      </c>
      <c r="H29" s="109"/>
      <c r="I29" s="74">
        <f>BV29</f>
        <v>336.52844690754887</v>
      </c>
      <c r="J29" s="118">
        <v>25</v>
      </c>
      <c r="K29" s="58">
        <f>IF(AND(K$1&lt;&gt;$F29,J29&gt;0)=TRUE,1,"")</f>
      </c>
      <c r="L29" s="59">
        <f>IF(J29="",0,(L$4*(101+(1000*LOG(J$4,10))-(1000*LOG(J29,10)))))</f>
        <v>336.52844690754887</v>
      </c>
      <c r="M29" s="107"/>
      <c r="N29" s="21">
        <f>IF(AND(N$1&lt;&gt;$F29,M29&gt;0)=TRUE,1,"")</f>
      </c>
      <c r="O29" s="35">
        <f>IF(M29="",0,(O$4*(101+(1000*LOG(M$4,10))-(1000*LOG(M29,10)))))</f>
        <v>0</v>
      </c>
      <c r="Q29" s="58">
        <f>IF(AND(Q$1&lt;&gt;$F29,P29&gt;0)=TRUE,1,"")</f>
      </c>
      <c r="R29" s="59">
        <f>IF(P29="",0,(R$4*(101+(1000*LOG(P$4,10))-(1000*LOG(P29,10)))))</f>
        <v>0</v>
      </c>
      <c r="S29" s="107"/>
      <c r="T29" s="21">
        <f>IF(AND(T$1&lt;&gt;$F29,S29&gt;0)=TRUE,1,"")</f>
      </c>
      <c r="U29" s="35">
        <f>IF(S29="",0,(U$4*(101+(1000*LOG(S$4,10))-(1000*LOG(S29,10)))))</f>
        <v>0</v>
      </c>
      <c r="W29" s="58">
        <f>IF(AND(W$1&lt;&gt;$F29,V29&gt;0)=TRUE,1,"")</f>
      </c>
      <c r="X29" s="59">
        <f>IF(V29="",0,(X$4*(101+(1000*LOG(V$4,10))-(1000*LOG(V29,10)))))</f>
        <v>0</v>
      </c>
      <c r="Z29" s="21">
        <f>IF(AND(Z$1&lt;&gt;$F29,Y29&gt;0)=TRUE,1,"")</f>
      </c>
      <c r="AA29" s="35">
        <f>IF(Y29="",0,(AA$4*(101+(1000*LOG(Y$4,10))-(1000*LOG(Y29,10)))))</f>
        <v>0</v>
      </c>
      <c r="AC29" s="58">
        <f>IF(AND(AC$1&lt;&gt;$F29,AB29&gt;0)=TRUE,1,"")</f>
      </c>
      <c r="AD29" s="59">
        <f>IF(AB29="",0,(AD$4*(101+(1000*LOG(AB$4,10))-(1000*LOG(AB29,10)))))</f>
        <v>0</v>
      </c>
      <c r="AF29" s="21">
        <f>IF(AND(AF$1&lt;&gt;$F29,AE29&gt;0)=TRUE,1,"")</f>
      </c>
      <c r="AG29" s="37">
        <f>IF(AE29="",0,(AG$4*(101+(1000*LOG(AE$4,10))-(1000*LOG(AE29,10)))))</f>
        <v>0</v>
      </c>
      <c r="AI29" s="58">
        <f>IF(AND(AI$1&lt;&gt;$F29,AH29&gt;0)=TRUE,1,"")</f>
      </c>
      <c r="AJ29" s="59">
        <f>IF(AH29="",0,(AJ$4*(101+(1000*LOG(AH$4,10))-(1000*LOG(AH29,10)))))</f>
        <v>0</v>
      </c>
      <c r="AL29" s="21">
        <f>IF(AND(AL$1&lt;&gt;$F29,AK29&gt;0)=TRUE,1,"")</f>
      </c>
      <c r="AM29" s="37">
        <f>IF(AK29="",0,(AM$4*(101+(1000*LOG(AK$4,10))-(1000*LOG(AK29,10)))))</f>
        <v>0</v>
      </c>
      <c r="AO29" s="58">
        <f>IF(AND(AO$1&lt;&gt;$F29,AN29&gt;0)=TRUE,1,"")</f>
      </c>
      <c r="AP29" s="59">
        <f>IF(AN29="",0,(AP$4*(101+(1000*LOG(AN$4,10))-(1000*LOG(AN29,10)))))</f>
        <v>0</v>
      </c>
      <c r="AR29" s="21">
        <f>IF(AND(AR$1&lt;&gt;$F29,AQ29&gt;0)=TRUE,1,"")</f>
      </c>
      <c r="AS29" s="37">
        <f>IF(AQ29="",0,(AS$4*(101+(1000*LOG(AQ$4,10))-(1000*LOG(AQ29,10)))))</f>
        <v>0</v>
      </c>
      <c r="AU29" s="58">
        <f>IF(AND(AU$1&lt;&gt;$F29,AT29&gt;0)=TRUE,1,"")</f>
      </c>
      <c r="AV29" s="59">
        <f>IF(AT29="",0,(AV$4*(101+(1000*LOG(AT$4,10))-(1000*LOG(AT29,10)))))</f>
        <v>0</v>
      </c>
      <c r="AX29" s="21">
        <f>IF(AND(AX$1&lt;&gt;$F29,AW29&gt;0)=TRUE,1,"")</f>
      </c>
      <c r="AY29" s="37">
        <f>IF(AW29="",0,(AY$4*(101+(1000*LOG(AW$4,10))-(1000*LOG(AW29,10)))))</f>
        <v>0</v>
      </c>
      <c r="BA29" s="58">
        <f>IF(AND(BA$1&lt;&gt;$F29,AZ29&gt;0)=TRUE,1,"")</f>
      </c>
      <c r="BB29" s="59">
        <f>IF(AZ29="",0,(BB$4*(101+(1000*LOG(AZ$4,10))-(1000*LOG(AZ29,10)))))</f>
        <v>0</v>
      </c>
      <c r="BD29" s="21">
        <f>IF(AND(BD$1&lt;&gt;$F29,BC29&gt;0)=TRUE,1,"")</f>
      </c>
      <c r="BE29" s="37">
        <f>IF(BC29="",0,(BE$4*(101+(1000*LOG(BC$4,10))-(1000*LOG(BC29,10)))))</f>
        <v>0</v>
      </c>
      <c r="BG29" s="58">
        <f>IF(AND(BG$1&lt;&gt;$F29,BF29&gt;0)=TRUE,1,"")</f>
      </c>
      <c r="BH29" s="59">
        <f>IF(BF29="",0,(BH$4*(101+(1000*LOG(BF$4,10))-(1000*LOG(BF29,10)))))</f>
        <v>0</v>
      </c>
      <c r="BJ29" s="21">
        <f>IF(AND(BJ$1&lt;&gt;$F29,BI29&gt;0)=TRUE,1,"")</f>
      </c>
      <c r="BK29" s="37">
        <f>IF(BI29="",0,(BK$4*(101+(1000*LOG(BI$4,10))-(1000*LOG(BI29,10)))))</f>
        <v>0</v>
      </c>
      <c r="BM29" s="58">
        <f>IF(AND(BM$1&lt;&gt;$F29,BL29&gt;0)=TRUE,1,"")</f>
      </c>
      <c r="BN29" s="59">
        <f>IF(BL29="",0,(BN$4*(101+(1000*LOG(BL$4,10))-(1000*LOG(BL29,10)))))</f>
        <v>0</v>
      </c>
      <c r="BP29" s="21">
        <f>IF(AND(BP$1&lt;&gt;$F29,BO29&gt;0)=TRUE,1,"")</f>
      </c>
      <c r="BQ29" s="37">
        <f>IF(BO29="",0,(BQ$4*(101+(1000*LOG(BO$4,10))-(1000*LOG(BO29,10)))))</f>
        <v>0</v>
      </c>
      <c r="BR29" s="36">
        <f>L29+O29+R29+U29+X29+AA29+AD29+AG29+AJ29+AM29+AP29+AS29+AV29+AY29+BB29+BE29+BH29+BK29+BN29+BQ29</f>
        <v>336.52844690754887</v>
      </c>
      <c r="BS29" s="39">
        <f>CQ29</f>
        <v>336.52844690754887</v>
      </c>
      <c r="BT29" s="21">
        <f>IF(MAX(BP29,BM29,BJ29,BG29,BD29,BA29,AX29,AU29,AR29,AO29,AL29,AI29,AF29,AC29,Z29,W29,T29,Q29,N29,K29)&gt;0,"*","")</f>
      </c>
      <c r="BU29" s="37">
        <f>IF(BT29="*",BS29*0.05,0)</f>
        <v>0</v>
      </c>
      <c r="BV29" s="40">
        <f>BS29+BU29</f>
        <v>336.52844690754887</v>
      </c>
      <c r="BW29" s="33">
        <f>L29</f>
        <v>336.52844690754887</v>
      </c>
      <c r="BX29" s="33">
        <f>O29</f>
        <v>0</v>
      </c>
      <c r="BY29" s="33">
        <f>R29</f>
        <v>0</v>
      </c>
      <c r="BZ29" s="33">
        <f>U29</f>
        <v>0</v>
      </c>
      <c r="CA29" s="33">
        <f>X29</f>
        <v>0</v>
      </c>
      <c r="CB29" s="33">
        <f>AA29</f>
        <v>0</v>
      </c>
      <c r="CC29" s="33">
        <f>AD29</f>
        <v>0</v>
      </c>
      <c r="CD29" s="33">
        <f>AG29</f>
        <v>0</v>
      </c>
      <c r="CE29" s="33">
        <f>AJ29</f>
        <v>0</v>
      </c>
      <c r="CF29" s="33">
        <f>AM29</f>
        <v>0</v>
      </c>
      <c r="CG29" s="33">
        <f>AP29</f>
        <v>0</v>
      </c>
      <c r="CH29" s="33">
        <f>AS29</f>
        <v>0</v>
      </c>
      <c r="CI29" s="33">
        <f>AV29</f>
        <v>0</v>
      </c>
      <c r="CJ29" s="33">
        <f>AY29</f>
        <v>0</v>
      </c>
      <c r="CK29" s="33">
        <f>BB29</f>
        <v>0</v>
      </c>
      <c r="CL29" s="33">
        <f>BE29</f>
        <v>0</v>
      </c>
      <c r="CM29" s="33">
        <f>BH29</f>
        <v>0</v>
      </c>
      <c r="CN29" s="33">
        <f>BK29</f>
        <v>0</v>
      </c>
      <c r="CO29" s="33">
        <f>BN29</f>
        <v>0</v>
      </c>
      <c r="CP29" s="33">
        <f>BQ29</f>
        <v>0</v>
      </c>
      <c r="CQ29" s="33">
        <f>(LARGE(BW29:CP29,1))+(LARGE(BW29:CP29,2))+(LARGE(BW29:CP29,3))+(LARGE(BW29:CP29,4))+(LARGE(BW29:CP29,5))</f>
        <v>336.52844690754887</v>
      </c>
    </row>
    <row r="30" spans="1:225" s="4" customFormat="1" ht="12.75" customHeight="1">
      <c r="A30" s="31">
        <v>26</v>
      </c>
      <c r="B30" s="147" t="s">
        <v>0</v>
      </c>
      <c r="C30" s="159" t="s">
        <v>63</v>
      </c>
      <c r="D30" s="89">
        <v>1</v>
      </c>
      <c r="E30" s="109" t="s">
        <v>83</v>
      </c>
      <c r="F30" s="150">
        <v>1</v>
      </c>
      <c r="G30" s="150" t="s">
        <v>96</v>
      </c>
      <c r="H30" s="109"/>
      <c r="I30" s="74">
        <f>BV30</f>
        <v>319.4951076087684</v>
      </c>
      <c r="J30" s="118">
        <v>26</v>
      </c>
      <c r="K30" s="58">
        <f>IF(AND(K$1&lt;&gt;$F30,J30&gt;0)=TRUE,1,"")</f>
      </c>
      <c r="L30" s="59">
        <f>IF(J30="",0,(L$4*(101+(1000*LOG(J$4,10))-(1000*LOG(J30,10)))))</f>
        <v>319.4951076087684</v>
      </c>
      <c r="M30" s="107"/>
      <c r="N30" s="21">
        <f>IF(AND(N$1&lt;&gt;$F30,M30&gt;0)=TRUE,1,"")</f>
      </c>
      <c r="O30" s="35">
        <f>IF(M30="",0,(O$4*(101+(1000*LOG(M$4,10))-(1000*LOG(M30,10)))))</f>
        <v>0</v>
      </c>
      <c r="P30" s="106"/>
      <c r="Q30" s="58">
        <f>IF(AND(Q$1&lt;&gt;$F30,P30&gt;0)=TRUE,1,"")</f>
      </c>
      <c r="R30" s="59">
        <f>IF(P30="",0,(R$4*(101+(1000*LOG(P$4,10))-(1000*LOG(P30,10)))))</f>
        <v>0</v>
      </c>
      <c r="S30" s="107"/>
      <c r="T30" s="21">
        <f>IF(AND(T$1&lt;&gt;$F30,S30&gt;0)=TRUE,1,"")</f>
      </c>
      <c r="U30" s="35">
        <f>IF(S30="",0,(U$4*(101+(1000*LOG(S$4,10))-(1000*LOG(S30,10)))))</f>
        <v>0</v>
      </c>
      <c r="V30" s="106"/>
      <c r="W30" s="58">
        <f>IF(AND(W$1&lt;&gt;$F30,V30&gt;0)=TRUE,1,"")</f>
      </c>
      <c r="X30" s="59">
        <f>IF(V30="",0,(X$4*(101+(1000*LOG(V$4,10))-(1000*LOG(V30,10)))))</f>
        <v>0</v>
      </c>
      <c r="Y30" s="115"/>
      <c r="Z30" s="21">
        <f>IF(AND(Z$1&lt;&gt;$F30,Y30&gt;0)=TRUE,1,"")</f>
      </c>
      <c r="AA30" s="35">
        <f>IF(Y30="",0,(AA$4*(101+(1000*LOG(Y$4,10))-(1000*LOG(Y30,10)))))</f>
        <v>0</v>
      </c>
      <c r="AB30" s="106"/>
      <c r="AC30" s="58">
        <f>IF(AND(AC$1&lt;&gt;$F30,AB30&gt;0)=TRUE,1,"")</f>
      </c>
      <c r="AD30" s="59">
        <f>IF(AB30="",0,(AD$4*(101+(1000*LOG(AB$4,10))-(1000*LOG(AB30,10)))))</f>
        <v>0</v>
      </c>
      <c r="AE30" s="38"/>
      <c r="AF30" s="21">
        <f>IF(AND(AF$1&lt;&gt;$F30,AE30&gt;0)=TRUE,1,"")</f>
      </c>
      <c r="AG30" s="37">
        <f>IF(AE30="",0,(AG$4*(101+(1000*LOG(AE$4,10))-(1000*LOG(AE30,10)))))</f>
        <v>0</v>
      </c>
      <c r="AH30" s="61"/>
      <c r="AI30" s="58">
        <f>IF(AND(AI$1&lt;&gt;$F30,AH30&gt;0)=TRUE,1,"")</f>
      </c>
      <c r="AJ30" s="59">
        <f>IF(AH30="",0,(AJ$4*(101+(1000*LOG(AH$4,10))-(1000*LOG(AH30,10)))))</f>
        <v>0</v>
      </c>
      <c r="AK30" s="38"/>
      <c r="AL30" s="21">
        <f>IF(AND(AL$1&lt;&gt;$F30,AK30&gt;0)=TRUE,1,"")</f>
      </c>
      <c r="AM30" s="37">
        <f>IF(AK30="",0,(AM$4*(101+(1000*LOG(AK$4,10))-(1000*LOG(AK30,10)))))</f>
        <v>0</v>
      </c>
      <c r="AN30" s="61"/>
      <c r="AO30" s="58">
        <f>IF(AND(AO$1&lt;&gt;$F30,AN30&gt;0)=TRUE,1,"")</f>
      </c>
      <c r="AP30" s="59">
        <f>IF(AN30="",0,(AP$4*(101+(1000*LOG(AN$4,10))-(1000*LOG(AN30,10)))))</f>
        <v>0</v>
      </c>
      <c r="AQ30" s="38"/>
      <c r="AR30" s="21">
        <f>IF(AND(AR$1&lt;&gt;$F30,AQ30&gt;0)=TRUE,1,"")</f>
      </c>
      <c r="AS30" s="37">
        <f>IF(AQ30="",0,(AS$4*(101+(1000*LOG(AQ$4,10))-(1000*LOG(AQ30,10)))))</f>
        <v>0</v>
      </c>
      <c r="AT30" s="61"/>
      <c r="AU30" s="58">
        <f>IF(AND(AU$1&lt;&gt;$F30,AT30&gt;0)=TRUE,1,"")</f>
      </c>
      <c r="AV30" s="59">
        <f>IF(AT30="",0,(AV$4*(101+(1000*LOG(AT$4,10))-(1000*LOG(AT30,10)))))</f>
        <v>0</v>
      </c>
      <c r="AW30" s="38"/>
      <c r="AX30" s="21">
        <f>IF(AND(AX$1&lt;&gt;$F30,AW30&gt;0)=TRUE,1,"")</f>
      </c>
      <c r="AY30" s="37">
        <f>IF(AW30="",0,(AY$4*(101+(1000*LOG(AW$4,10))-(1000*LOG(AW30,10)))))</f>
        <v>0</v>
      </c>
      <c r="AZ30" s="61"/>
      <c r="BA30" s="58">
        <f>IF(AND(BA$1&lt;&gt;$F30,AZ30&gt;0)=TRUE,1,"")</f>
      </c>
      <c r="BB30" s="59">
        <f>IF(AZ30="",0,(BB$4*(101+(1000*LOG(AZ$4,10))-(1000*LOG(AZ30,10)))))</f>
        <v>0</v>
      </c>
      <c r="BC30" s="38"/>
      <c r="BD30" s="21">
        <f>IF(AND(BD$1&lt;&gt;$F30,BC30&gt;0)=TRUE,1,"")</f>
      </c>
      <c r="BE30" s="37">
        <f>IF(BC30="",0,(BE$4*(101+(1000*LOG(BC$4,10))-(1000*LOG(BC30,10)))))</f>
        <v>0</v>
      </c>
      <c r="BF30" s="61"/>
      <c r="BG30" s="58">
        <f>IF(AND(BG$1&lt;&gt;$F30,BF30&gt;0)=TRUE,1,"")</f>
      </c>
      <c r="BH30" s="59">
        <f>IF(BF30="",0,(BH$4*(101+(1000*LOG(BF$4,10))-(1000*LOG(BF30,10)))))</f>
        <v>0</v>
      </c>
      <c r="BI30" s="38"/>
      <c r="BJ30" s="21">
        <f>IF(AND(BJ$1&lt;&gt;$F30,BI30&gt;0)=TRUE,1,"")</f>
      </c>
      <c r="BK30" s="37">
        <f>IF(BI30="",0,(BK$4*(101+(1000*LOG(BI$4,10))-(1000*LOG(BI30,10)))))</f>
        <v>0</v>
      </c>
      <c r="BL30" s="61"/>
      <c r="BM30" s="58">
        <f>IF(AND(BM$1&lt;&gt;$F30,BL30&gt;0)=TRUE,1,"")</f>
      </c>
      <c r="BN30" s="59">
        <f>IF(BL30="",0,(BN$4*(101+(1000*LOG(BL$4,10))-(1000*LOG(BL30,10)))))</f>
        <v>0</v>
      </c>
      <c r="BO30" s="38"/>
      <c r="BP30" s="21">
        <f>IF(AND(BP$1&lt;&gt;$F30,BO30&gt;0)=TRUE,1,"")</f>
      </c>
      <c r="BQ30" s="37">
        <f>IF(BO30="",0,(BQ$4*(101+(1000*LOG(BO$4,10))-(1000*LOG(BO30,10)))))</f>
        <v>0</v>
      </c>
      <c r="BR30" s="36">
        <f>L30+O30+R30+U30+X30+AA30+AD30+AG30+AJ30+AM30+AP30+AS30+AV30+AY30+BB30+BE30+BH30+BK30+BN30+BQ30</f>
        <v>319.4951076087684</v>
      </c>
      <c r="BS30" s="39">
        <f>CQ30</f>
        <v>319.4951076087684</v>
      </c>
      <c r="BT30" s="21">
        <f>IF(MAX(BP30,BM30,BJ30,BG30,BD30,BA30,AX30,AU30,AR30,AO30,AL30,AI30,AF30,AC30,Z30,W30,T30,Q30,N30,K30)&gt;0,"*","")</f>
      </c>
      <c r="BU30" s="37">
        <f>IF(BT30="*",BS30*0.05,0)</f>
        <v>0</v>
      </c>
      <c r="BV30" s="40">
        <f>BS30+BU30</f>
        <v>319.4951076087684</v>
      </c>
      <c r="BW30" s="33">
        <f>L30</f>
        <v>319.4951076087684</v>
      </c>
      <c r="BX30" s="33">
        <f>O30</f>
        <v>0</v>
      </c>
      <c r="BY30" s="33">
        <f>R30</f>
        <v>0</v>
      </c>
      <c r="BZ30" s="33">
        <f>U30</f>
        <v>0</v>
      </c>
      <c r="CA30" s="33">
        <f>X30</f>
        <v>0</v>
      </c>
      <c r="CB30" s="33">
        <f>AA30</f>
        <v>0</v>
      </c>
      <c r="CC30" s="33">
        <f>AD30</f>
        <v>0</v>
      </c>
      <c r="CD30" s="33">
        <f>AG30</f>
        <v>0</v>
      </c>
      <c r="CE30" s="33">
        <f>AJ30</f>
        <v>0</v>
      </c>
      <c r="CF30" s="33">
        <f>AM30</f>
        <v>0</v>
      </c>
      <c r="CG30" s="33">
        <f>AP30</f>
        <v>0</v>
      </c>
      <c r="CH30" s="33">
        <f>AS30</f>
        <v>0</v>
      </c>
      <c r="CI30" s="33">
        <f>AV30</f>
        <v>0</v>
      </c>
      <c r="CJ30" s="33">
        <f>AY30</f>
        <v>0</v>
      </c>
      <c r="CK30" s="33">
        <f>BB30</f>
        <v>0</v>
      </c>
      <c r="CL30" s="33">
        <f>BE30</f>
        <v>0</v>
      </c>
      <c r="CM30" s="33">
        <f>BH30</f>
        <v>0</v>
      </c>
      <c r="CN30" s="33">
        <f>BK30</f>
        <v>0</v>
      </c>
      <c r="CO30" s="33">
        <f>BN30</f>
        <v>0</v>
      </c>
      <c r="CP30" s="33">
        <f>BQ30</f>
        <v>0</v>
      </c>
      <c r="CQ30" s="33">
        <f>(LARGE(BW30:CP30,1))+(LARGE(BW30:CP30,2))+(LARGE(BW30:CP30,3))+(LARGE(BW30:CP30,4))+(LARGE(BW30:CP30,5))</f>
        <v>319.4951076087684</v>
      </c>
      <c r="CR30" s="44"/>
      <c r="CS30" s="38"/>
      <c r="CT30" s="38"/>
      <c r="CU30" s="38"/>
      <c r="CV30" s="38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</row>
    <row r="31" spans="1:95" ht="12.75" customHeight="1">
      <c r="A31" s="31">
        <v>27</v>
      </c>
      <c r="B31" s="147" t="s">
        <v>72</v>
      </c>
      <c r="C31" s="159" t="s">
        <v>115</v>
      </c>
      <c r="D31" s="89">
        <v>1</v>
      </c>
      <c r="E31" s="109" t="s">
        <v>57</v>
      </c>
      <c r="F31" s="150">
        <v>1</v>
      </c>
      <c r="G31" s="150" t="s">
        <v>97</v>
      </c>
      <c r="H31" s="109"/>
      <c r="I31" s="74">
        <f>BV31</f>
        <v>303.10469142059924</v>
      </c>
      <c r="J31" s="118">
        <v>27</v>
      </c>
      <c r="K31" s="58">
        <f>IF(AND(K$1&lt;&gt;$F31,J31&gt;0)=TRUE,1,"")</f>
      </c>
      <c r="L31" s="59">
        <f>IF(J31="",0,(L$4*(101+(1000*LOG(J$4,10))-(1000*LOG(J31,10)))))</f>
        <v>303.10469142059924</v>
      </c>
      <c r="M31" s="107"/>
      <c r="N31" s="21">
        <f>IF(AND(N$1&lt;&gt;$F31,M31&gt;0)=TRUE,1,"")</f>
      </c>
      <c r="O31" s="35">
        <f>IF(M31="",0,(O$4*(101+(1000*LOG(M$4,10))-(1000*LOG(M31,10)))))</f>
        <v>0</v>
      </c>
      <c r="Q31" s="58">
        <f>IF(AND(Q$1&lt;&gt;$F31,P31&gt;0)=TRUE,1,"")</f>
      </c>
      <c r="R31" s="59">
        <f>IF(P31="",0,(R$4*(101+(1000*LOG(P$4,10))-(1000*LOG(P31,10)))))</f>
        <v>0</v>
      </c>
      <c r="S31" s="107"/>
      <c r="T31" s="21">
        <f>IF(AND(T$1&lt;&gt;$F31,S31&gt;0)=TRUE,1,"")</f>
      </c>
      <c r="U31" s="35">
        <f>IF(S31="",0,(U$4*(101+(1000*LOG(S$4,10))-(1000*LOG(S31,10)))))</f>
        <v>0</v>
      </c>
      <c r="W31" s="58">
        <f>IF(AND(W$1&lt;&gt;$F31,V31&gt;0)=TRUE,1,"")</f>
      </c>
      <c r="X31" s="59">
        <f>IF(V31="",0,(X$4*(101+(1000*LOG(V$4,10))-(1000*LOG(V31,10)))))</f>
        <v>0</v>
      </c>
      <c r="Z31" s="21">
        <f>IF(AND(Z$1&lt;&gt;$F31,Y31&gt;0)=TRUE,1,"")</f>
      </c>
      <c r="AA31" s="35">
        <f>IF(Y31="",0,(AA$4*(101+(1000*LOG(Y$4,10))-(1000*LOG(Y31,10)))))</f>
        <v>0</v>
      </c>
      <c r="AC31" s="58">
        <f>IF(AND(AC$1&lt;&gt;$F31,AB31&gt;0)=TRUE,1,"")</f>
      </c>
      <c r="AD31" s="59">
        <f>IF(AB31="",0,(AD$4*(101+(1000*LOG(AB$4,10))-(1000*LOG(AB31,10)))))</f>
        <v>0</v>
      </c>
      <c r="AF31" s="21">
        <f>IF(AND(AF$1&lt;&gt;$F31,AE31&gt;0)=TRUE,1,"")</f>
      </c>
      <c r="AG31" s="37">
        <f>IF(AE31="",0,(AG$4*(101+(1000*LOG(AE$4,10))-(1000*LOG(AE31,10)))))</f>
        <v>0</v>
      </c>
      <c r="AI31" s="58">
        <f>IF(AND(AI$1&lt;&gt;$F31,AH31&gt;0)=TRUE,1,"")</f>
      </c>
      <c r="AJ31" s="59">
        <f>IF(AH31="",0,(AJ$4*(101+(1000*LOG(AH$4,10))-(1000*LOG(AH31,10)))))</f>
        <v>0</v>
      </c>
      <c r="AL31" s="21">
        <f>IF(AND(AL$1&lt;&gt;$F31,AK31&gt;0)=TRUE,1,"")</f>
      </c>
      <c r="AM31" s="37">
        <f>IF(AK31="",0,(AM$4*(101+(1000*LOG(AK$4,10))-(1000*LOG(AK31,10)))))</f>
        <v>0</v>
      </c>
      <c r="AO31" s="58">
        <f>IF(AND(AO$1&lt;&gt;$F31,AN31&gt;0)=TRUE,1,"")</f>
      </c>
      <c r="AP31" s="59">
        <f>IF(AN31="",0,(AP$4*(101+(1000*LOG(AN$4,10))-(1000*LOG(AN31,10)))))</f>
        <v>0</v>
      </c>
      <c r="AR31" s="21">
        <f>IF(AND(AR$1&lt;&gt;$F31,AQ31&gt;0)=TRUE,1,"")</f>
      </c>
      <c r="AS31" s="37">
        <f>IF(AQ31="",0,(AS$4*(101+(1000*LOG(AQ$4,10))-(1000*LOG(AQ31,10)))))</f>
        <v>0</v>
      </c>
      <c r="AU31" s="58">
        <f>IF(AND(AU$1&lt;&gt;$F31,AT31&gt;0)=TRUE,1,"")</f>
      </c>
      <c r="AV31" s="59">
        <f>IF(AT31="",0,(AV$4*(101+(1000*LOG(AT$4,10))-(1000*LOG(AT31,10)))))</f>
        <v>0</v>
      </c>
      <c r="AX31" s="21">
        <f>IF(AND(AX$1&lt;&gt;$F31,AW31&gt;0)=TRUE,1,"")</f>
      </c>
      <c r="AY31" s="37">
        <f>IF(AW31="",0,(AY$4*(101+(1000*LOG(AW$4,10))-(1000*LOG(AW31,10)))))</f>
        <v>0</v>
      </c>
      <c r="BA31" s="58">
        <f>IF(AND(BA$1&lt;&gt;$F31,AZ31&gt;0)=TRUE,1,"")</f>
      </c>
      <c r="BB31" s="59">
        <f>IF(AZ31="",0,(BB$4*(101+(1000*LOG(AZ$4,10))-(1000*LOG(AZ31,10)))))</f>
        <v>0</v>
      </c>
      <c r="BD31" s="21">
        <f>IF(AND(BD$1&lt;&gt;$F31,BC31&gt;0)=TRUE,1,"")</f>
      </c>
      <c r="BE31" s="37">
        <f>IF(BC31="",0,(BE$4*(101+(1000*LOG(BC$4,10))-(1000*LOG(BC31,10)))))</f>
        <v>0</v>
      </c>
      <c r="BG31" s="58">
        <f>IF(AND(BG$1&lt;&gt;$F31,BF31&gt;0)=TRUE,1,"")</f>
      </c>
      <c r="BH31" s="59">
        <f>IF(BF31="",0,(BH$4*(101+(1000*LOG(BF$4,10))-(1000*LOG(BF31,10)))))</f>
        <v>0</v>
      </c>
      <c r="BJ31" s="21">
        <f>IF(AND(BJ$1&lt;&gt;$F31,BI31&gt;0)=TRUE,1,"")</f>
      </c>
      <c r="BK31" s="37">
        <f>IF(BI31="",0,(BK$4*(101+(1000*LOG(BI$4,10))-(1000*LOG(BI31,10)))))</f>
        <v>0</v>
      </c>
      <c r="BM31" s="58">
        <f>IF(AND(BM$1&lt;&gt;$F31,BL31&gt;0)=TRUE,1,"")</f>
      </c>
      <c r="BN31" s="59">
        <f>IF(BL31="",0,(BN$4*(101+(1000*LOG(BL$4,10))-(1000*LOG(BL31,10)))))</f>
        <v>0</v>
      </c>
      <c r="BP31" s="21">
        <f>IF(AND(BP$1&lt;&gt;$F31,BO31&gt;0)=TRUE,1,"")</f>
      </c>
      <c r="BQ31" s="37">
        <f>IF(BO31="",0,(BQ$4*(101+(1000*LOG(BO$4,10))-(1000*LOG(BO31,10)))))</f>
        <v>0</v>
      </c>
      <c r="BR31" s="36">
        <f>L31+O31+R31+U31+X31+AA31+AD31+AG31+AJ31+AM31+AP31+AS31+AV31+AY31+BB31+BE31+BH31+BK31+BN31+BQ31</f>
        <v>303.10469142059924</v>
      </c>
      <c r="BS31" s="39">
        <f>CQ31</f>
        <v>303.10469142059924</v>
      </c>
      <c r="BT31" s="21">
        <f>IF(MAX(BP31,BM31,BJ31,BG31,BD31,BA31,AX31,AU31,AR31,AO31,AL31,AI31,AF31,AC31,Z31,W31,T31,Q31,N31,K31)&gt;0,"*","")</f>
      </c>
      <c r="BU31" s="37">
        <f>IF(BT31="*",BS31*0.05,0)</f>
        <v>0</v>
      </c>
      <c r="BV31" s="40">
        <f>BS31+BU31</f>
        <v>303.10469142059924</v>
      </c>
      <c r="BW31" s="33">
        <f>L31</f>
        <v>303.10469142059924</v>
      </c>
      <c r="BX31" s="33">
        <f>O31</f>
        <v>0</v>
      </c>
      <c r="BY31" s="33">
        <f>R31</f>
        <v>0</v>
      </c>
      <c r="BZ31" s="33">
        <f>U31</f>
        <v>0</v>
      </c>
      <c r="CA31" s="33">
        <f>X31</f>
        <v>0</v>
      </c>
      <c r="CB31" s="33">
        <f>AA31</f>
        <v>0</v>
      </c>
      <c r="CC31" s="33">
        <f>AD31</f>
        <v>0</v>
      </c>
      <c r="CD31" s="33">
        <f>AG31</f>
        <v>0</v>
      </c>
      <c r="CE31" s="33">
        <f>AJ31</f>
        <v>0</v>
      </c>
      <c r="CF31" s="33">
        <f>AM31</f>
        <v>0</v>
      </c>
      <c r="CG31" s="33">
        <f>AP31</f>
        <v>0</v>
      </c>
      <c r="CH31" s="33">
        <f>AS31</f>
        <v>0</v>
      </c>
      <c r="CI31" s="33">
        <f>AV31</f>
        <v>0</v>
      </c>
      <c r="CJ31" s="33">
        <f>AY31</f>
        <v>0</v>
      </c>
      <c r="CK31" s="33">
        <f>BB31</f>
        <v>0</v>
      </c>
      <c r="CL31" s="33">
        <f>BE31</f>
        <v>0</v>
      </c>
      <c r="CM31" s="33">
        <f>BH31</f>
        <v>0</v>
      </c>
      <c r="CN31" s="33">
        <f>BK31</f>
        <v>0</v>
      </c>
      <c r="CO31" s="33">
        <f>BN31</f>
        <v>0</v>
      </c>
      <c r="CP31" s="33">
        <f>BQ31</f>
        <v>0</v>
      </c>
      <c r="CQ31" s="33">
        <f>(LARGE(BW31:CP31,1))+(LARGE(BW31:CP31,2))+(LARGE(BW31:CP31,3))+(LARGE(BW31:CP31,4))+(LARGE(BW31:CP31,5))</f>
        <v>303.10469142059924</v>
      </c>
    </row>
    <row r="32" spans="1:95" ht="12.75" customHeight="1">
      <c r="A32" s="31">
        <v>28</v>
      </c>
      <c r="B32" s="147" t="s">
        <v>39</v>
      </c>
      <c r="C32" s="159" t="s">
        <v>50</v>
      </c>
      <c r="D32" s="89">
        <v>1</v>
      </c>
      <c r="E32" s="109" t="s">
        <v>17</v>
      </c>
      <c r="F32" s="150">
        <v>1</v>
      </c>
      <c r="G32" s="150" t="s">
        <v>96</v>
      </c>
      <c r="H32" s="109"/>
      <c r="I32" s="74">
        <f>BV32</f>
        <v>287.31042423736744</v>
      </c>
      <c r="J32" s="118">
        <v>28</v>
      </c>
      <c r="K32" s="58">
        <f>IF(AND(K$1&lt;&gt;$F32,J32&gt;0)=TRUE,1,"")</f>
      </c>
      <c r="L32" s="59">
        <f>IF(J32="",0,(L$4*(101+(1000*LOG(J$4,10))-(1000*LOG(J32,10)))))</f>
        <v>287.31042423736744</v>
      </c>
      <c r="M32" s="107"/>
      <c r="N32" s="21">
        <f>IF(AND(N$1&lt;&gt;$F32,M32&gt;0)=TRUE,1,"")</f>
      </c>
      <c r="O32" s="35">
        <f>IF(M32="",0,(O$4*(101+(1000*LOG(M$4,10))-(1000*LOG(M32,10)))))</f>
        <v>0</v>
      </c>
      <c r="Q32" s="58">
        <f>IF(AND(Q$1&lt;&gt;$F32,P32&gt;0)=TRUE,1,"")</f>
      </c>
      <c r="R32" s="59">
        <f>IF(P32="",0,(R$4*(101+(1000*LOG(P$4,10))-(1000*LOG(P32,10)))))</f>
        <v>0</v>
      </c>
      <c r="S32" s="107"/>
      <c r="T32" s="21">
        <f>IF(AND(T$1&lt;&gt;$F32,S32&gt;0)=TRUE,1,"")</f>
      </c>
      <c r="U32" s="35">
        <f>IF(S32="",0,(U$4*(101+(1000*LOG(S$4,10))-(1000*LOG(S32,10)))))</f>
        <v>0</v>
      </c>
      <c r="W32" s="58">
        <f>IF(AND(W$1&lt;&gt;$F32,V32&gt;0)=TRUE,1,"")</f>
      </c>
      <c r="X32" s="59">
        <f>IF(V32="",0,(X$4*(101+(1000*LOG(V$4,10))-(1000*LOG(V32,10)))))</f>
        <v>0</v>
      </c>
      <c r="Z32" s="21">
        <f>IF(AND(Z$1&lt;&gt;$F32,Y32&gt;0)=TRUE,1,"")</f>
      </c>
      <c r="AA32" s="35">
        <f>IF(Y32="",0,(AA$4*(101+(1000*LOG(Y$4,10))-(1000*LOG(Y32,10)))))</f>
        <v>0</v>
      </c>
      <c r="AC32" s="58">
        <f>IF(AND(AC$1&lt;&gt;$F32,AB32&gt;0)=TRUE,1,"")</f>
      </c>
      <c r="AD32" s="59">
        <f>IF(AB32="",0,(AD$4*(101+(1000*LOG(AB$4,10))-(1000*LOG(AB32,10)))))</f>
        <v>0</v>
      </c>
      <c r="AF32" s="21">
        <f>IF(AND(AF$1&lt;&gt;$F32,AE32&gt;0)=TRUE,1,"")</f>
      </c>
      <c r="AG32" s="37">
        <f>IF(AE32="",0,(AG$4*(101+(1000*LOG(AE$4,10))-(1000*LOG(AE32,10)))))</f>
        <v>0</v>
      </c>
      <c r="AI32" s="58">
        <f>IF(AND(AI$1&lt;&gt;$F32,AH32&gt;0)=TRUE,1,"")</f>
      </c>
      <c r="AJ32" s="59">
        <f>IF(AH32="",0,(AJ$4*(101+(1000*LOG(AH$4,10))-(1000*LOG(AH32,10)))))</f>
        <v>0</v>
      </c>
      <c r="AL32" s="21">
        <f>IF(AND(AL$1&lt;&gt;$F32,AK32&gt;0)=TRUE,1,"")</f>
      </c>
      <c r="AM32" s="37">
        <f>IF(AK32="",0,(AM$4*(101+(1000*LOG(AK$4,10))-(1000*LOG(AK32,10)))))</f>
        <v>0</v>
      </c>
      <c r="AO32" s="58">
        <f>IF(AND(AO$1&lt;&gt;$F32,AN32&gt;0)=TRUE,1,"")</f>
      </c>
      <c r="AP32" s="59">
        <f>IF(AN32="",0,(AP$4*(101+(1000*LOG(AN$4,10))-(1000*LOG(AN32,10)))))</f>
        <v>0</v>
      </c>
      <c r="AR32" s="21">
        <f>IF(AND(AR$1&lt;&gt;$F32,AQ32&gt;0)=TRUE,1,"")</f>
      </c>
      <c r="AS32" s="37">
        <f>IF(AQ32="",0,(AS$4*(101+(1000*LOG(AQ$4,10))-(1000*LOG(AQ32,10)))))</f>
        <v>0</v>
      </c>
      <c r="AU32" s="58">
        <f>IF(AND(AU$1&lt;&gt;$F32,AT32&gt;0)=TRUE,1,"")</f>
      </c>
      <c r="AV32" s="59">
        <f>IF(AT32="",0,(AV$4*(101+(1000*LOG(AT$4,10))-(1000*LOG(AT32,10)))))</f>
        <v>0</v>
      </c>
      <c r="AX32" s="21">
        <f>IF(AND(AX$1&lt;&gt;$F32,AW32&gt;0)=TRUE,1,"")</f>
      </c>
      <c r="AY32" s="37">
        <f>IF(AW32="",0,(AY$4*(101+(1000*LOG(AW$4,10))-(1000*LOG(AW32,10)))))</f>
        <v>0</v>
      </c>
      <c r="BA32" s="58">
        <f>IF(AND(BA$1&lt;&gt;$F32,AZ32&gt;0)=TRUE,1,"")</f>
      </c>
      <c r="BB32" s="59">
        <f>IF(AZ32="",0,(BB$4*(101+(1000*LOG(AZ$4,10))-(1000*LOG(AZ32,10)))))</f>
        <v>0</v>
      </c>
      <c r="BD32" s="21">
        <f>IF(AND(BD$1&lt;&gt;$F32,BC32&gt;0)=TRUE,1,"")</f>
      </c>
      <c r="BE32" s="37">
        <f>IF(BC32="",0,(BE$4*(101+(1000*LOG(BC$4,10))-(1000*LOG(BC32,10)))))</f>
        <v>0</v>
      </c>
      <c r="BG32" s="58">
        <f>IF(AND(BG$1&lt;&gt;$F32,BF32&gt;0)=TRUE,1,"")</f>
      </c>
      <c r="BH32" s="59">
        <f>IF(BF32="",0,(BH$4*(101+(1000*LOG(BF$4,10))-(1000*LOG(BF32,10)))))</f>
        <v>0</v>
      </c>
      <c r="BJ32" s="21">
        <f>IF(AND(BJ$1&lt;&gt;$F32,BI32&gt;0)=TRUE,1,"")</f>
      </c>
      <c r="BK32" s="37">
        <f>IF(BI32="",0,(BK$4*(101+(1000*LOG(BI$4,10))-(1000*LOG(BI32,10)))))</f>
        <v>0</v>
      </c>
      <c r="BM32" s="58">
        <f>IF(AND(BM$1&lt;&gt;$F32,BL32&gt;0)=TRUE,1,"")</f>
      </c>
      <c r="BN32" s="59">
        <f>IF(BL32="",0,(BN$4*(101+(1000*LOG(BL$4,10))-(1000*LOG(BL32,10)))))</f>
        <v>0</v>
      </c>
      <c r="BP32" s="21">
        <f>IF(AND(BP$1&lt;&gt;$F32,BO32&gt;0)=TRUE,1,"")</f>
      </c>
      <c r="BQ32" s="37">
        <f>IF(BO32="",0,(BQ$4*(101+(1000*LOG(BO$4,10))-(1000*LOG(BO32,10)))))</f>
        <v>0</v>
      </c>
      <c r="BR32" s="36">
        <f>L32+O32+R32+U32+X32+AA32+AD32+AG32+AJ32+AM32+AP32+AS32+AV32+AY32+BB32+BE32+BH32+BK32+BN32+BQ32</f>
        <v>287.31042423736744</v>
      </c>
      <c r="BS32" s="39">
        <f>CQ32</f>
        <v>287.31042423736744</v>
      </c>
      <c r="BT32" s="21">
        <f>IF(MAX(BP32,BM32,BJ32,BG32,BD32,BA32,AX32,AU32,AR32,AO32,AL32,AI32,AF32,AC32,Z32,W32,T32,Q32,N32,K32)&gt;0,"*","")</f>
      </c>
      <c r="BU32" s="37">
        <f>IF(BT32="*",BS32*0.05,0)</f>
        <v>0</v>
      </c>
      <c r="BV32" s="40">
        <f>BS32+BU32</f>
        <v>287.31042423736744</v>
      </c>
      <c r="BW32" s="33">
        <f>L32</f>
        <v>287.31042423736744</v>
      </c>
      <c r="BX32" s="33">
        <f>O32</f>
        <v>0</v>
      </c>
      <c r="BY32" s="33">
        <f>R32</f>
        <v>0</v>
      </c>
      <c r="BZ32" s="33">
        <f>U32</f>
        <v>0</v>
      </c>
      <c r="CA32" s="33">
        <f>X32</f>
        <v>0</v>
      </c>
      <c r="CB32" s="33">
        <f>AA32</f>
        <v>0</v>
      </c>
      <c r="CC32" s="33">
        <f>AD32</f>
        <v>0</v>
      </c>
      <c r="CD32" s="33">
        <f>AG32</f>
        <v>0</v>
      </c>
      <c r="CE32" s="33">
        <f>AJ32</f>
        <v>0</v>
      </c>
      <c r="CF32" s="33">
        <f>AM32</f>
        <v>0</v>
      </c>
      <c r="CG32" s="33">
        <f>AP32</f>
        <v>0</v>
      </c>
      <c r="CH32" s="33">
        <f>AS32</f>
        <v>0</v>
      </c>
      <c r="CI32" s="33">
        <f>AV32</f>
        <v>0</v>
      </c>
      <c r="CJ32" s="33">
        <f>AY32</f>
        <v>0</v>
      </c>
      <c r="CK32" s="33">
        <f>BB32</f>
        <v>0</v>
      </c>
      <c r="CL32" s="33">
        <f>BE32</f>
        <v>0</v>
      </c>
      <c r="CM32" s="33">
        <f>BH32</f>
        <v>0</v>
      </c>
      <c r="CN32" s="33">
        <f>BK32</f>
        <v>0</v>
      </c>
      <c r="CO32" s="33">
        <f>BN32</f>
        <v>0</v>
      </c>
      <c r="CP32" s="33">
        <f>BQ32</f>
        <v>0</v>
      </c>
      <c r="CQ32" s="33">
        <f>(LARGE(BW32:CP32,1))+(LARGE(BW32:CP32,2))+(LARGE(BW32:CP32,3))+(LARGE(BW32:CP32,4))+(LARGE(BW32:CP32,5))</f>
        <v>287.31042423736744</v>
      </c>
    </row>
    <row r="33" spans="1:95" ht="12.75" customHeight="1">
      <c r="A33" s="31">
        <v>29</v>
      </c>
      <c r="B33" s="147" t="s">
        <v>71</v>
      </c>
      <c r="C33" s="159" t="s">
        <v>70</v>
      </c>
      <c r="D33" s="89">
        <v>1</v>
      </c>
      <c r="E33" s="109" t="s">
        <v>57</v>
      </c>
      <c r="F33" s="150">
        <v>1</v>
      </c>
      <c r="G33" s="150" t="s">
        <v>97</v>
      </c>
      <c r="H33" s="109"/>
      <c r="I33" s="74">
        <f>BV33</f>
        <v>272.07045768063017</v>
      </c>
      <c r="J33" s="118">
        <v>29</v>
      </c>
      <c r="K33" s="58">
        <f>IF(AND(K$1&lt;&gt;$F33,J33&gt;0)=TRUE,1,"")</f>
      </c>
      <c r="L33" s="59">
        <f>IF(J33="",0,(L$4*(101+(1000*LOG(J$4,10))-(1000*LOG(J33,10)))))</f>
        <v>272.07045768063017</v>
      </c>
      <c r="M33" s="107"/>
      <c r="N33" s="21">
        <f>IF(AND(N$1&lt;&gt;$F33,M33&gt;0)=TRUE,1,"")</f>
      </c>
      <c r="O33" s="35">
        <f>IF(M33="",0,(O$4*(101+(1000*LOG(M$4,10))-(1000*LOG(M33,10)))))</f>
        <v>0</v>
      </c>
      <c r="Q33" s="58">
        <f>IF(AND(Q$1&lt;&gt;$F33,P33&gt;0)=TRUE,1,"")</f>
      </c>
      <c r="R33" s="59">
        <f>IF(P33="",0,(R$4*(101+(1000*LOG(P$4,10))-(1000*LOG(P33,10)))))</f>
        <v>0</v>
      </c>
      <c r="S33" s="107"/>
      <c r="T33" s="21">
        <f>IF(AND(T$1&lt;&gt;$F33,S33&gt;0)=TRUE,1,"")</f>
      </c>
      <c r="U33" s="35">
        <f>IF(S33="",0,(U$4*(101+(1000*LOG(S$4,10))-(1000*LOG(S33,10)))))</f>
        <v>0</v>
      </c>
      <c r="W33" s="58">
        <f>IF(AND(W$1&lt;&gt;$F33,V33&gt;0)=TRUE,1,"")</f>
      </c>
      <c r="X33" s="59">
        <f>IF(V33="",0,(X$4*(101+(1000*LOG(V$4,10))-(1000*LOG(V33,10)))))</f>
        <v>0</v>
      </c>
      <c r="Z33" s="21">
        <f>IF(AND(Z$1&lt;&gt;$F33,Y33&gt;0)=TRUE,1,"")</f>
      </c>
      <c r="AA33" s="35">
        <f>IF(Y33="",0,(AA$4*(101+(1000*LOG(Y$4,10))-(1000*LOG(Y33,10)))))</f>
        <v>0</v>
      </c>
      <c r="AC33" s="58">
        <f>IF(AND(AC$1&lt;&gt;$F33,AB33&gt;0)=TRUE,1,"")</f>
      </c>
      <c r="AD33" s="59">
        <f>IF(AB33="",0,(AD$4*(101+(1000*LOG(AB$4,10))-(1000*LOG(AB33,10)))))</f>
        <v>0</v>
      </c>
      <c r="AF33" s="21">
        <f>IF(AND(AF$1&lt;&gt;$F33,AE33&gt;0)=TRUE,1,"")</f>
      </c>
      <c r="AG33" s="37">
        <f>IF(AE33="",0,(AG$4*(101+(1000*LOG(AE$4,10))-(1000*LOG(AE33,10)))))</f>
        <v>0</v>
      </c>
      <c r="AI33" s="58">
        <f>IF(AND(AI$1&lt;&gt;$F33,AH33&gt;0)=TRUE,1,"")</f>
      </c>
      <c r="AJ33" s="59">
        <f>IF(AH33="",0,(AJ$4*(101+(1000*LOG(AH$4,10))-(1000*LOG(AH33,10)))))</f>
        <v>0</v>
      </c>
      <c r="AL33" s="21">
        <f>IF(AND(AL$1&lt;&gt;$F33,AK33&gt;0)=TRUE,1,"")</f>
      </c>
      <c r="AM33" s="37">
        <f>IF(AK33="",0,(AM$4*(101+(1000*LOG(AK$4,10))-(1000*LOG(AK33,10)))))</f>
        <v>0</v>
      </c>
      <c r="AO33" s="58">
        <f>IF(AND(AO$1&lt;&gt;$F33,AN33&gt;0)=TRUE,1,"")</f>
      </c>
      <c r="AP33" s="59">
        <f>IF(AN33="",0,(AP$4*(101+(1000*LOG(AN$4,10))-(1000*LOG(AN33,10)))))</f>
        <v>0</v>
      </c>
      <c r="AR33" s="21">
        <f>IF(AND(AR$1&lt;&gt;$F33,AQ33&gt;0)=TRUE,1,"")</f>
      </c>
      <c r="AS33" s="37">
        <f>IF(AQ33="",0,(AS$4*(101+(1000*LOG(AQ$4,10))-(1000*LOG(AQ33,10)))))</f>
        <v>0</v>
      </c>
      <c r="AU33" s="58">
        <f>IF(AND(AU$1&lt;&gt;$F33,AT33&gt;0)=TRUE,1,"")</f>
      </c>
      <c r="AV33" s="59">
        <f>IF(AT33="",0,(AV$4*(101+(1000*LOG(AT$4,10))-(1000*LOG(AT33,10)))))</f>
        <v>0</v>
      </c>
      <c r="AX33" s="21">
        <f>IF(AND(AX$1&lt;&gt;$F33,AW33&gt;0)=TRUE,1,"")</f>
      </c>
      <c r="AY33" s="37">
        <f>IF(AW33="",0,(AY$4*(101+(1000*LOG(AW$4,10))-(1000*LOG(AW33,10)))))</f>
        <v>0</v>
      </c>
      <c r="BA33" s="58">
        <f>IF(AND(BA$1&lt;&gt;$F33,AZ33&gt;0)=TRUE,1,"")</f>
      </c>
      <c r="BB33" s="59">
        <f>IF(AZ33="",0,(BB$4*(101+(1000*LOG(AZ$4,10))-(1000*LOG(AZ33,10)))))</f>
        <v>0</v>
      </c>
      <c r="BD33" s="21">
        <f>IF(AND(BD$1&lt;&gt;$F33,BC33&gt;0)=TRUE,1,"")</f>
      </c>
      <c r="BE33" s="37">
        <f>IF(BC33="",0,(BE$4*(101+(1000*LOG(BC$4,10))-(1000*LOG(BC33,10)))))</f>
        <v>0</v>
      </c>
      <c r="BG33" s="58">
        <f>IF(AND(BG$1&lt;&gt;$F33,BF33&gt;0)=TRUE,1,"")</f>
      </c>
      <c r="BH33" s="59">
        <f>IF(BF33="",0,(BH$4*(101+(1000*LOG(BF$4,10))-(1000*LOG(BF33,10)))))</f>
        <v>0</v>
      </c>
      <c r="BJ33" s="21">
        <f>IF(AND(BJ$1&lt;&gt;$F33,BI33&gt;0)=TRUE,1,"")</f>
      </c>
      <c r="BK33" s="37">
        <f>IF(BI33="",0,(BK$4*(101+(1000*LOG(BI$4,10))-(1000*LOG(BI33,10)))))</f>
        <v>0</v>
      </c>
      <c r="BM33" s="58">
        <f>IF(AND(BM$1&lt;&gt;$F33,BL33&gt;0)=TRUE,1,"")</f>
      </c>
      <c r="BN33" s="59">
        <f>IF(BL33="",0,(BN$4*(101+(1000*LOG(BL$4,10))-(1000*LOG(BL33,10)))))</f>
        <v>0</v>
      </c>
      <c r="BP33" s="21">
        <f>IF(AND(BP$1&lt;&gt;$F33,BO33&gt;0)=TRUE,1,"")</f>
      </c>
      <c r="BQ33" s="37">
        <f>IF(BO33="",0,(BQ$4*(101+(1000*LOG(BO$4,10))-(1000*LOG(BO33,10)))))</f>
        <v>0</v>
      </c>
      <c r="BR33" s="36">
        <f>L33+O33+R33+U33+X33+AA33+AD33+AG33+AJ33+AM33+AP33+AS33+AV33+AY33+BB33+BE33+BH33+BK33+BN33+BQ33</f>
        <v>272.07045768063017</v>
      </c>
      <c r="BS33" s="39">
        <f>CQ33</f>
        <v>272.07045768063017</v>
      </c>
      <c r="BT33" s="21">
        <f>IF(MAX(BP33,BM33,BJ33,BG33,BD33,BA33,AX33,AU33,AR33,AO33,AL33,AI33,AF33,AC33,Z33,W33,T33,Q33,N33,K33)&gt;0,"*","")</f>
      </c>
      <c r="BU33" s="37">
        <f>IF(BT33="*",BS33*0.05,0)</f>
        <v>0</v>
      </c>
      <c r="BV33" s="40">
        <f>BS33+BU33</f>
        <v>272.07045768063017</v>
      </c>
      <c r="BW33" s="33">
        <f>L33</f>
        <v>272.07045768063017</v>
      </c>
      <c r="BX33" s="33">
        <f>O33</f>
        <v>0</v>
      </c>
      <c r="BY33" s="33">
        <f>R33</f>
        <v>0</v>
      </c>
      <c r="BZ33" s="33">
        <f>U33</f>
        <v>0</v>
      </c>
      <c r="CA33" s="33">
        <f>X33</f>
        <v>0</v>
      </c>
      <c r="CB33" s="33">
        <f>AA33</f>
        <v>0</v>
      </c>
      <c r="CC33" s="33">
        <f>AD33</f>
        <v>0</v>
      </c>
      <c r="CD33" s="33">
        <f>AG33</f>
        <v>0</v>
      </c>
      <c r="CE33" s="33">
        <f>AJ33</f>
        <v>0</v>
      </c>
      <c r="CF33" s="33">
        <f>AM33</f>
        <v>0</v>
      </c>
      <c r="CG33" s="33">
        <f>AP33</f>
        <v>0</v>
      </c>
      <c r="CH33" s="33">
        <f>AS33</f>
        <v>0</v>
      </c>
      <c r="CI33" s="33">
        <f>AV33</f>
        <v>0</v>
      </c>
      <c r="CJ33" s="33">
        <f>AY33</f>
        <v>0</v>
      </c>
      <c r="CK33" s="33">
        <f>BB33</f>
        <v>0</v>
      </c>
      <c r="CL33" s="33">
        <f>BE33</f>
        <v>0</v>
      </c>
      <c r="CM33" s="33">
        <f>BH33</f>
        <v>0</v>
      </c>
      <c r="CN33" s="33">
        <f>BK33</f>
        <v>0</v>
      </c>
      <c r="CO33" s="33">
        <f>BN33</f>
        <v>0</v>
      </c>
      <c r="CP33" s="33">
        <f>BQ33</f>
        <v>0</v>
      </c>
      <c r="CQ33" s="33">
        <f>(LARGE(BW33:CP33,1))+(LARGE(BW33:CP33,2))+(LARGE(BW33:CP33,3))+(LARGE(BW33:CP33,4))+(LARGE(BW33:CP33,5))</f>
        <v>272.07045768063017</v>
      </c>
    </row>
    <row r="34" spans="1:225" s="4" customFormat="1" ht="12.75" customHeight="1">
      <c r="A34" s="31">
        <v>30</v>
      </c>
      <c r="B34" s="147" t="s">
        <v>52</v>
      </c>
      <c r="C34" s="159" t="s">
        <v>51</v>
      </c>
      <c r="D34" s="89">
        <v>1</v>
      </c>
      <c r="E34" s="109" t="s">
        <v>58</v>
      </c>
      <c r="F34" s="150">
        <v>2</v>
      </c>
      <c r="G34" s="150" t="s">
        <v>97</v>
      </c>
      <c r="H34" s="109"/>
      <c r="I34" s="74">
        <f>BV34</f>
        <v>270.2145609029202</v>
      </c>
      <c r="J34" s="118">
        <v>30</v>
      </c>
      <c r="K34" s="58">
        <f>IF(AND(K$1&lt;&gt;$F34,J34&gt;0)=TRUE,1,"")</f>
        <v>1</v>
      </c>
      <c r="L34" s="59">
        <f>IF(J34="",0,(L$4*(101+(1000*LOG(J$4,10))-(1000*LOG(J34,10)))))</f>
        <v>257.347200859924</v>
      </c>
      <c r="M34" s="107"/>
      <c r="N34" s="21">
        <f>IF(AND(N$1&lt;&gt;$F34,M34&gt;0)=TRUE,1,"")</f>
      </c>
      <c r="O34" s="35">
        <f>IF(M34="",0,(O$4*(101+(1000*LOG(M$4,10))-(1000*LOG(M34,10)))))</f>
        <v>0</v>
      </c>
      <c r="P34" s="106"/>
      <c r="Q34" s="58">
        <f>IF(AND(Q$1&lt;&gt;$F34,P34&gt;0)=TRUE,1,"")</f>
      </c>
      <c r="R34" s="59">
        <f>IF(P34="",0,(R$4*(101+(1000*LOG(P$4,10))-(1000*LOG(P34,10)))))</f>
        <v>0</v>
      </c>
      <c r="S34" s="107"/>
      <c r="T34" s="21">
        <f>IF(AND(T$1&lt;&gt;$F34,S34&gt;0)=TRUE,1,"")</f>
      </c>
      <c r="U34" s="35">
        <f>IF(S34="",0,(U$4*(101+(1000*LOG(S$4,10))-(1000*LOG(S34,10)))))</f>
        <v>0</v>
      </c>
      <c r="V34" s="106"/>
      <c r="W34" s="58">
        <f>IF(AND(W$1&lt;&gt;$F34,V34&gt;0)=TRUE,1,"")</f>
      </c>
      <c r="X34" s="59">
        <f>IF(V34="",0,(X$4*(101+(1000*LOG(V$4,10))-(1000*LOG(V34,10)))))</f>
        <v>0</v>
      </c>
      <c r="Y34" s="115"/>
      <c r="Z34" s="21">
        <f>IF(AND(Z$1&lt;&gt;$F34,Y34&gt;0)=TRUE,1,"")</f>
      </c>
      <c r="AA34" s="35">
        <f>IF(Y34="",0,(AA$4*(101+(1000*LOG(Y$4,10))-(1000*LOG(Y34,10)))))</f>
        <v>0</v>
      </c>
      <c r="AB34" s="106"/>
      <c r="AC34" s="58">
        <f>IF(AND(AC$1&lt;&gt;$F34,AB34&gt;0)=TRUE,1,"")</f>
      </c>
      <c r="AD34" s="59">
        <f>IF(AB34="",0,(AD$4*(101+(1000*LOG(AB$4,10))-(1000*LOG(AB34,10)))))</f>
        <v>0</v>
      </c>
      <c r="AE34" s="38"/>
      <c r="AF34" s="21">
        <f>IF(AND(AF$1&lt;&gt;$F34,AE34&gt;0)=TRUE,1,"")</f>
      </c>
      <c r="AG34" s="37">
        <f>IF(AE34="",0,(AG$4*(101+(1000*LOG(AE$4,10))-(1000*LOG(AE34,10)))))</f>
        <v>0</v>
      </c>
      <c r="AH34" s="61"/>
      <c r="AI34" s="58">
        <f>IF(AND(AI$1&lt;&gt;$F34,AH34&gt;0)=TRUE,1,"")</f>
      </c>
      <c r="AJ34" s="59">
        <f>IF(AH34="",0,(AJ$4*(101+(1000*LOG(AH$4,10))-(1000*LOG(AH34,10)))))</f>
        <v>0</v>
      </c>
      <c r="AK34" s="38"/>
      <c r="AL34" s="21">
        <f>IF(AND(AL$1&lt;&gt;$F34,AK34&gt;0)=TRUE,1,"")</f>
      </c>
      <c r="AM34" s="37">
        <f>IF(AK34="",0,(AM$4*(101+(1000*LOG(AK$4,10))-(1000*LOG(AK34,10)))))</f>
        <v>0</v>
      </c>
      <c r="AN34" s="61"/>
      <c r="AO34" s="58">
        <f>IF(AND(AO$1&lt;&gt;$F34,AN34&gt;0)=TRUE,1,"")</f>
      </c>
      <c r="AP34" s="59">
        <f>IF(AN34="",0,(AP$4*(101+(1000*LOG(AN$4,10))-(1000*LOG(AN34,10)))))</f>
        <v>0</v>
      </c>
      <c r="AQ34" s="38"/>
      <c r="AR34" s="21">
        <f>IF(AND(AR$1&lt;&gt;$F34,AQ34&gt;0)=TRUE,1,"")</f>
      </c>
      <c r="AS34" s="37">
        <f>IF(AQ34="",0,(AS$4*(101+(1000*LOG(AQ$4,10))-(1000*LOG(AQ34,10)))))</f>
        <v>0</v>
      </c>
      <c r="AT34" s="61"/>
      <c r="AU34" s="58">
        <f>IF(AND(AU$1&lt;&gt;$F34,AT34&gt;0)=TRUE,1,"")</f>
      </c>
      <c r="AV34" s="59">
        <f>IF(AT34="",0,(AV$4*(101+(1000*LOG(AT$4,10))-(1000*LOG(AT34,10)))))</f>
        <v>0</v>
      </c>
      <c r="AW34" s="38"/>
      <c r="AX34" s="21">
        <f>IF(AND(AX$1&lt;&gt;$F34,AW34&gt;0)=TRUE,1,"")</f>
      </c>
      <c r="AY34" s="37">
        <f>IF(AW34="",0,(AY$4*(101+(1000*LOG(AW$4,10))-(1000*LOG(AW34,10)))))</f>
        <v>0</v>
      </c>
      <c r="AZ34" s="61"/>
      <c r="BA34" s="58">
        <f>IF(AND(BA$1&lt;&gt;$F34,AZ34&gt;0)=TRUE,1,"")</f>
      </c>
      <c r="BB34" s="59">
        <f>IF(AZ34="",0,(BB$4*(101+(1000*LOG(AZ$4,10))-(1000*LOG(AZ34,10)))))</f>
        <v>0</v>
      </c>
      <c r="BC34" s="38"/>
      <c r="BD34" s="21">
        <f>IF(AND(BD$1&lt;&gt;$F34,BC34&gt;0)=TRUE,1,"")</f>
      </c>
      <c r="BE34" s="37">
        <f>IF(BC34="",0,(BE$4*(101+(1000*LOG(BC$4,10))-(1000*LOG(BC34,10)))))</f>
        <v>0</v>
      </c>
      <c r="BF34" s="61"/>
      <c r="BG34" s="58">
        <f>IF(AND(BG$1&lt;&gt;$F34,BF34&gt;0)=TRUE,1,"")</f>
      </c>
      <c r="BH34" s="59">
        <f>IF(BF34="",0,(BH$4*(101+(1000*LOG(BF$4,10))-(1000*LOG(BF34,10)))))</f>
        <v>0</v>
      </c>
      <c r="BI34" s="38"/>
      <c r="BJ34" s="21">
        <f>IF(AND(BJ$1&lt;&gt;$F34,BI34&gt;0)=TRUE,1,"")</f>
      </c>
      <c r="BK34" s="37">
        <f>IF(BI34="",0,(BK$4*(101+(1000*LOG(BI$4,10))-(1000*LOG(BI34,10)))))</f>
        <v>0</v>
      </c>
      <c r="BL34" s="61"/>
      <c r="BM34" s="58">
        <f>IF(AND(BM$1&lt;&gt;$F34,BL34&gt;0)=TRUE,1,"")</f>
      </c>
      <c r="BN34" s="59">
        <f>IF(BL34="",0,(BN$4*(101+(1000*LOG(BL$4,10))-(1000*LOG(BL34,10)))))</f>
        <v>0</v>
      </c>
      <c r="BO34" s="38"/>
      <c r="BP34" s="21">
        <f>IF(AND(BP$1&lt;&gt;$F34,BO34&gt;0)=TRUE,1,"")</f>
      </c>
      <c r="BQ34" s="37">
        <f>IF(BO34="",0,(BQ$4*(101+(1000*LOG(BO$4,10))-(1000*LOG(BO34,10)))))</f>
        <v>0</v>
      </c>
      <c r="BR34" s="36">
        <f>L34+O34+R34+U34+X34+AA34+AD34+AG34+AJ34+AM34+AP34+AS34+AV34+AY34+BB34+BE34+BH34+BK34+BN34+BQ34</f>
        <v>257.347200859924</v>
      </c>
      <c r="BS34" s="39">
        <f>CQ34</f>
        <v>257.347200859924</v>
      </c>
      <c r="BT34" s="21" t="str">
        <f>IF(MAX(BP34,BM34,BJ34,BG34,BD34,BA34,AX34,AU34,AR34,AO34,AL34,AI34,AF34,AC34,Z34,W34,T34,Q34,N34,K34)&gt;0,"*","")</f>
        <v>*</v>
      </c>
      <c r="BU34" s="37">
        <f>IF(BT34="*",BS34*0.05,0)</f>
        <v>12.8673600429962</v>
      </c>
      <c r="BV34" s="40">
        <f>BS34+BU34</f>
        <v>270.2145609029202</v>
      </c>
      <c r="BW34" s="33">
        <f>L34</f>
        <v>257.347200859924</v>
      </c>
      <c r="BX34" s="33">
        <f>O34</f>
        <v>0</v>
      </c>
      <c r="BY34" s="33">
        <f>R34</f>
        <v>0</v>
      </c>
      <c r="BZ34" s="33">
        <f>U34</f>
        <v>0</v>
      </c>
      <c r="CA34" s="33">
        <f>X34</f>
        <v>0</v>
      </c>
      <c r="CB34" s="33">
        <f>AA34</f>
        <v>0</v>
      </c>
      <c r="CC34" s="33">
        <f>AD34</f>
        <v>0</v>
      </c>
      <c r="CD34" s="33">
        <f>AG34</f>
        <v>0</v>
      </c>
      <c r="CE34" s="33">
        <f>AJ34</f>
        <v>0</v>
      </c>
      <c r="CF34" s="33">
        <f>AM34</f>
        <v>0</v>
      </c>
      <c r="CG34" s="33">
        <f>AP34</f>
        <v>0</v>
      </c>
      <c r="CH34" s="33">
        <f>AS34</f>
        <v>0</v>
      </c>
      <c r="CI34" s="33">
        <f>AV34</f>
        <v>0</v>
      </c>
      <c r="CJ34" s="33">
        <f>AY34</f>
        <v>0</v>
      </c>
      <c r="CK34" s="33">
        <f>BB34</f>
        <v>0</v>
      </c>
      <c r="CL34" s="33">
        <f>BE34</f>
        <v>0</v>
      </c>
      <c r="CM34" s="33">
        <f>BH34</f>
        <v>0</v>
      </c>
      <c r="CN34" s="33">
        <f>BK34</f>
        <v>0</v>
      </c>
      <c r="CO34" s="33">
        <f>BN34</f>
        <v>0</v>
      </c>
      <c r="CP34" s="33">
        <f>BQ34</f>
        <v>0</v>
      </c>
      <c r="CQ34" s="33">
        <f>(LARGE(BW34:CP34,1))+(LARGE(BW34:CP34,2))+(LARGE(BW34:CP34,3))+(LARGE(BW34:CP34,4))+(LARGE(BW34:CP34,5))</f>
        <v>257.347200859924</v>
      </c>
      <c r="CR34" s="44"/>
      <c r="CS34" s="38"/>
      <c r="CT34" s="38"/>
      <c r="CU34" s="38"/>
      <c r="CV34" s="38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</row>
    <row r="35" spans="1:95" ht="12.75" customHeight="1">
      <c r="A35" s="31">
        <v>31</v>
      </c>
      <c r="B35" s="147" t="s">
        <v>128</v>
      </c>
      <c r="C35" s="159" t="s">
        <v>147</v>
      </c>
      <c r="D35" s="89">
        <v>1</v>
      </c>
      <c r="E35" s="109" t="s">
        <v>118</v>
      </c>
      <c r="F35" s="150">
        <v>3</v>
      </c>
      <c r="G35" s="150" t="s">
        <v>97</v>
      </c>
      <c r="H35" s="109"/>
      <c r="I35" s="74">
        <f>BV35</f>
        <v>255.2620998325793</v>
      </c>
      <c r="J35" s="118">
        <v>31</v>
      </c>
      <c r="K35" s="58">
        <f>IF(AND(K$1&lt;&gt;$F35,J35&gt;0)=TRUE,1,"")</f>
        <v>1</v>
      </c>
      <c r="L35" s="59">
        <f>IF(J35="",0,(L$4*(101+(1000*LOG(J$4,10))-(1000*LOG(J35,10)))))</f>
        <v>243.10676174531363</v>
      </c>
      <c r="M35" s="107"/>
      <c r="N35" s="21">
        <f>IF(AND(N$1&lt;&gt;$F35,M35&gt;0)=TRUE,1,"")</f>
      </c>
      <c r="O35" s="35">
        <f>IF(M35="",0,(O$4*(101+(1000*LOG(M$4,10))-(1000*LOG(M35,10)))))</f>
        <v>0</v>
      </c>
      <c r="Q35" s="58">
        <f>IF(AND(Q$1&lt;&gt;$F35,P35&gt;0)=TRUE,1,"")</f>
      </c>
      <c r="R35" s="59">
        <f>IF(P35="",0,(R$4*(101+(1000*LOG(P$4,10))-(1000*LOG(P35,10)))))</f>
        <v>0</v>
      </c>
      <c r="S35" s="107"/>
      <c r="T35" s="21">
        <f>IF(AND(T$1&lt;&gt;$F35,S35&gt;0)=TRUE,1,"")</f>
      </c>
      <c r="U35" s="35">
        <f>IF(S35="",0,(U$4*(101+(1000*LOG(S$4,10))-(1000*LOG(S35,10)))))</f>
        <v>0</v>
      </c>
      <c r="W35" s="58">
        <f>IF(AND(W$1&lt;&gt;$F35,V35&gt;0)=TRUE,1,"")</f>
      </c>
      <c r="X35" s="59">
        <f>IF(V35="",0,(X$4*(101+(1000*LOG(V$4,10))-(1000*LOG(V35,10)))))</f>
        <v>0</v>
      </c>
      <c r="Z35" s="21">
        <f>IF(AND(Z$1&lt;&gt;$F35,Y35&gt;0)=TRUE,1,"")</f>
      </c>
      <c r="AA35" s="35">
        <f>IF(Y35="",0,(AA$4*(101+(1000*LOG(Y$4,10))-(1000*LOG(Y35,10)))))</f>
        <v>0</v>
      </c>
      <c r="AC35" s="58">
        <f>IF(AND(AC$1&lt;&gt;$F35,AB35&gt;0)=TRUE,1,"")</f>
      </c>
      <c r="AD35" s="59">
        <f>IF(AB35="",0,(AD$4*(101+(1000*LOG(AB$4,10))-(1000*LOG(AB35,10)))))</f>
        <v>0</v>
      </c>
      <c r="AF35" s="21">
        <f>IF(AND(AF$1&lt;&gt;$F35,AE35&gt;0)=TRUE,1,"")</f>
      </c>
      <c r="AG35" s="37">
        <f>IF(AE35="",0,(AG$4*(101+(1000*LOG(AE$4,10))-(1000*LOG(AE35,10)))))</f>
        <v>0</v>
      </c>
      <c r="AI35" s="58">
        <f>IF(AND(AI$1&lt;&gt;$F35,AH35&gt;0)=TRUE,1,"")</f>
      </c>
      <c r="AJ35" s="59">
        <f>IF(AH35="",0,(AJ$4*(101+(1000*LOG(AH$4,10))-(1000*LOG(AH35,10)))))</f>
        <v>0</v>
      </c>
      <c r="AL35" s="21">
        <f>IF(AND(AL$1&lt;&gt;$F35,AK35&gt;0)=TRUE,1,"")</f>
      </c>
      <c r="AM35" s="37">
        <f>IF(AK35="",0,(AM$4*(101+(1000*LOG(AK$4,10))-(1000*LOG(AK35,10)))))</f>
        <v>0</v>
      </c>
      <c r="AO35" s="58">
        <f>IF(AND(AO$1&lt;&gt;$F35,AN35&gt;0)=TRUE,1,"")</f>
      </c>
      <c r="AP35" s="59">
        <f>IF(AN35="",0,(AP$4*(101+(1000*LOG(AN$4,10))-(1000*LOG(AN35,10)))))</f>
        <v>0</v>
      </c>
      <c r="AR35" s="21">
        <f>IF(AND(AR$1&lt;&gt;$F35,AQ35&gt;0)=TRUE,1,"")</f>
      </c>
      <c r="AS35" s="37">
        <f>IF(AQ35="",0,(AS$4*(101+(1000*LOG(AQ$4,10))-(1000*LOG(AQ35,10)))))</f>
        <v>0</v>
      </c>
      <c r="AU35" s="58">
        <f>IF(AND(AU$1&lt;&gt;$F35,AT35&gt;0)=TRUE,1,"")</f>
      </c>
      <c r="AV35" s="59">
        <f>IF(AT35="",0,(AV$4*(101+(1000*LOG(AT$4,10))-(1000*LOG(AT35,10)))))</f>
        <v>0</v>
      </c>
      <c r="AX35" s="21">
        <f>IF(AND(AX$1&lt;&gt;$F35,AW35&gt;0)=TRUE,1,"")</f>
      </c>
      <c r="AY35" s="37">
        <f>IF(AW35="",0,(AY$4*(101+(1000*LOG(AW$4,10))-(1000*LOG(AW35,10)))))</f>
        <v>0</v>
      </c>
      <c r="BA35" s="58">
        <f>IF(AND(BA$1&lt;&gt;$F35,AZ35&gt;0)=TRUE,1,"")</f>
      </c>
      <c r="BB35" s="59">
        <f>IF(AZ35="",0,(BB$4*(101+(1000*LOG(AZ$4,10))-(1000*LOG(AZ35,10)))))</f>
        <v>0</v>
      </c>
      <c r="BD35" s="21">
        <f>IF(AND(BD$1&lt;&gt;$F35,BC35&gt;0)=TRUE,1,"")</f>
      </c>
      <c r="BE35" s="37">
        <f>IF(BC35="",0,(BE$4*(101+(1000*LOG(BC$4,10))-(1000*LOG(BC35,10)))))</f>
        <v>0</v>
      </c>
      <c r="BG35" s="58">
        <f>IF(AND(BG$1&lt;&gt;$F35,BF35&gt;0)=TRUE,1,"")</f>
      </c>
      <c r="BH35" s="59">
        <f>IF(BF35="",0,(BH$4*(101+(1000*LOG(BF$4,10))-(1000*LOG(BF35,10)))))</f>
        <v>0</v>
      </c>
      <c r="BJ35" s="21">
        <f>IF(AND(BJ$1&lt;&gt;$F35,BI35&gt;0)=TRUE,1,"")</f>
      </c>
      <c r="BK35" s="37">
        <f>IF(BI35="",0,(BK$4*(101+(1000*LOG(BI$4,10))-(1000*LOG(BI35,10)))))</f>
        <v>0</v>
      </c>
      <c r="BM35" s="58">
        <f>IF(AND(BM$1&lt;&gt;$F35,BL35&gt;0)=TRUE,1,"")</f>
      </c>
      <c r="BN35" s="59">
        <f>IF(BL35="",0,(BN$4*(101+(1000*LOG(BL$4,10))-(1000*LOG(BL35,10)))))</f>
        <v>0</v>
      </c>
      <c r="BP35" s="21">
        <f>IF(AND(BP$1&lt;&gt;$F35,BO35&gt;0)=TRUE,1,"")</f>
      </c>
      <c r="BQ35" s="37">
        <f>IF(BO35="",0,(BQ$4*(101+(1000*LOG(BO$4,10))-(1000*LOG(BO35,10)))))</f>
        <v>0</v>
      </c>
      <c r="BR35" s="36">
        <f>L35+O35+R35+U35+X35+AA35+AD35+AG35+AJ35+AM35+AP35+AS35+AV35+AY35+BB35+BE35+BH35+BK35+BN35+BQ35</f>
        <v>243.10676174531363</v>
      </c>
      <c r="BS35" s="39">
        <f>CQ35</f>
        <v>243.10676174531363</v>
      </c>
      <c r="BT35" s="21" t="str">
        <f>IF(MAX(BP35,BM35,BJ35,BG35,BD35,BA35,AX35,AU35,AR35,AO35,AL35,AI35,AF35,AC35,Z35,W35,T35,Q35,N35,K35)&gt;0,"*","")</f>
        <v>*</v>
      </c>
      <c r="BU35" s="37">
        <f>IF(BT35="*",BS35*0.05,0)</f>
        <v>12.155338087265683</v>
      </c>
      <c r="BV35" s="40">
        <f>BS35+BU35</f>
        <v>255.2620998325793</v>
      </c>
      <c r="BW35" s="33">
        <f>L35</f>
        <v>243.10676174531363</v>
      </c>
      <c r="BX35" s="33">
        <f>O35</f>
        <v>0</v>
      </c>
      <c r="BY35" s="33">
        <f>R35</f>
        <v>0</v>
      </c>
      <c r="BZ35" s="33">
        <f>U35</f>
        <v>0</v>
      </c>
      <c r="CA35" s="33">
        <f>X35</f>
        <v>0</v>
      </c>
      <c r="CB35" s="33">
        <f>AA35</f>
        <v>0</v>
      </c>
      <c r="CC35" s="33">
        <f>AD35</f>
        <v>0</v>
      </c>
      <c r="CD35" s="33">
        <f>AG35</f>
        <v>0</v>
      </c>
      <c r="CE35" s="33">
        <f>AJ35</f>
        <v>0</v>
      </c>
      <c r="CF35" s="33">
        <f>AM35</f>
        <v>0</v>
      </c>
      <c r="CG35" s="33">
        <f>AP35</f>
        <v>0</v>
      </c>
      <c r="CH35" s="33">
        <f>AS35</f>
        <v>0</v>
      </c>
      <c r="CI35" s="33">
        <f>AV35</f>
        <v>0</v>
      </c>
      <c r="CJ35" s="33">
        <f>AY35</f>
        <v>0</v>
      </c>
      <c r="CK35" s="33">
        <f>BB35</f>
        <v>0</v>
      </c>
      <c r="CL35" s="33">
        <f>BE35</f>
        <v>0</v>
      </c>
      <c r="CM35" s="33">
        <f>BH35</f>
        <v>0</v>
      </c>
      <c r="CN35" s="33">
        <f>BK35</f>
        <v>0</v>
      </c>
      <c r="CO35" s="33">
        <f>BN35</f>
        <v>0</v>
      </c>
      <c r="CP35" s="33">
        <f>BQ35</f>
        <v>0</v>
      </c>
      <c r="CQ35" s="33">
        <f>(LARGE(BW35:CP35,1))+(LARGE(BW35:CP35,2))+(LARGE(BW35:CP35,3))+(LARGE(BW35:CP35,4))+(LARGE(BW35:CP35,5))</f>
        <v>243.10676174531363</v>
      </c>
    </row>
    <row r="36" spans="1:95" ht="12.75">
      <c r="A36" s="31">
        <v>33</v>
      </c>
      <c r="B36" s="147" t="s">
        <v>21</v>
      </c>
      <c r="C36" s="159" t="s">
        <v>27</v>
      </c>
      <c r="D36" s="89">
        <v>1</v>
      </c>
      <c r="E36" s="109" t="s">
        <v>17</v>
      </c>
      <c r="F36" s="150">
        <v>1</v>
      </c>
      <c r="G36" s="150" t="s">
        <v>96</v>
      </c>
      <c r="H36" s="109"/>
      <c r="I36" s="74">
        <f>BV36</f>
        <v>229.31847725968055</v>
      </c>
      <c r="J36" s="118">
        <v>32</v>
      </c>
      <c r="K36" s="58">
        <f>IF(AND(K$1&lt;&gt;$F36,J36&gt;0)=TRUE,1,"")</f>
      </c>
      <c r="L36" s="59">
        <f>IF(J36="",0,(L$4*(101+(1000*LOG(J$4,10))-(1000*LOG(J36,10)))))</f>
        <v>229.31847725968055</v>
      </c>
      <c r="M36" s="107"/>
      <c r="N36" s="21">
        <f>IF(AND(N$1&lt;&gt;$F36,M36&gt;0)=TRUE,1,"")</f>
      </c>
      <c r="O36" s="35">
        <f>IF(M36="",0,(O$4*(101+(1000*LOG(M$4,10))-(1000*LOG(M36,10)))))</f>
        <v>0</v>
      </c>
      <c r="Q36" s="58">
        <f>IF(AND(Q$1&lt;&gt;$F36,P36&gt;0)=TRUE,1,"")</f>
      </c>
      <c r="R36" s="59">
        <f>IF(P36="",0,(R$4*(101+(1000*LOG(P$4,10))-(1000*LOG(P36,10)))))</f>
        <v>0</v>
      </c>
      <c r="S36" s="107"/>
      <c r="T36" s="21">
        <f>IF(AND(T$1&lt;&gt;$F36,S36&gt;0)=TRUE,1,"")</f>
      </c>
      <c r="U36" s="35">
        <f>IF(S36="",0,(U$4*(101+(1000*LOG(S$4,10))-(1000*LOG(S36,10)))))</f>
        <v>0</v>
      </c>
      <c r="W36" s="58">
        <f>IF(AND(W$1&lt;&gt;$F36,V36&gt;0)=TRUE,1,"")</f>
      </c>
      <c r="X36" s="59">
        <f>IF(V36="",0,(X$4*(101+(1000*LOG(V$4,10))-(1000*LOG(V36,10)))))</f>
        <v>0</v>
      </c>
      <c r="Z36" s="21">
        <f>IF(AND(Z$1&lt;&gt;$F36,Y36&gt;0)=TRUE,1,"")</f>
      </c>
      <c r="AA36" s="35">
        <f>IF(Y36="",0,(AA$4*(101+(1000*LOG(Y$4,10))-(1000*LOG(Y36,10)))))</f>
        <v>0</v>
      </c>
      <c r="AC36" s="58">
        <f>IF(AND(AC$1&lt;&gt;$F36,AB36&gt;0)=TRUE,1,"")</f>
      </c>
      <c r="AD36" s="59">
        <f>IF(AB36="",0,(AD$4*(101+(1000*LOG(AB$4,10))-(1000*LOG(AB36,10)))))</f>
        <v>0</v>
      </c>
      <c r="AF36" s="21">
        <f>IF(AND(AF$1&lt;&gt;$F36,AE36&gt;0)=TRUE,1,"")</f>
      </c>
      <c r="AG36" s="37">
        <f>IF(AE36="",0,(AG$4*(101+(1000*LOG(AE$4,10))-(1000*LOG(AE36,10)))))</f>
        <v>0</v>
      </c>
      <c r="AI36" s="58">
        <f>IF(AND(AI$1&lt;&gt;$F36,AH36&gt;0)=TRUE,1,"")</f>
      </c>
      <c r="AJ36" s="59">
        <f>IF(AH36="",0,(AJ$4*(101+(1000*LOG(AH$4,10))-(1000*LOG(AH36,10)))))</f>
        <v>0</v>
      </c>
      <c r="AL36" s="21">
        <f>IF(AND(AL$1&lt;&gt;$F36,AK36&gt;0)=TRUE,1,"")</f>
      </c>
      <c r="AM36" s="37">
        <f>IF(AK36="",0,(AM$4*(101+(1000*LOG(AK$4,10))-(1000*LOG(AK36,10)))))</f>
        <v>0</v>
      </c>
      <c r="AO36" s="58">
        <f>IF(AND(AO$1&lt;&gt;$F36,AN36&gt;0)=TRUE,1,"")</f>
      </c>
      <c r="AP36" s="59">
        <f>IF(AN36="",0,(AP$4*(101+(1000*LOG(AN$4,10))-(1000*LOG(AN36,10)))))</f>
        <v>0</v>
      </c>
      <c r="AR36" s="21">
        <f>IF(AND(AR$1&lt;&gt;$F36,AQ36&gt;0)=TRUE,1,"")</f>
      </c>
      <c r="AS36" s="37">
        <f>IF(AQ36="",0,(AS$4*(101+(1000*LOG(AQ$4,10))-(1000*LOG(AQ36,10)))))</f>
        <v>0</v>
      </c>
      <c r="AU36" s="58">
        <f>IF(AND(AU$1&lt;&gt;$F36,AT36&gt;0)=TRUE,1,"")</f>
      </c>
      <c r="AV36" s="59">
        <f>IF(AT36="",0,(AV$4*(101+(1000*LOG(AT$4,10))-(1000*LOG(AT36,10)))))</f>
        <v>0</v>
      </c>
      <c r="AX36" s="21">
        <f>IF(AND(AX$1&lt;&gt;$F36,AW36&gt;0)=TRUE,1,"")</f>
      </c>
      <c r="AY36" s="37">
        <f>IF(AW36="",0,(AY$4*(101+(1000*LOG(AW$4,10))-(1000*LOG(AW36,10)))))</f>
        <v>0</v>
      </c>
      <c r="BA36" s="58">
        <f>IF(AND(BA$1&lt;&gt;$F36,AZ36&gt;0)=TRUE,1,"")</f>
      </c>
      <c r="BB36" s="59">
        <f>IF(AZ36="",0,(BB$4*(101+(1000*LOG(AZ$4,10))-(1000*LOG(AZ36,10)))))</f>
        <v>0</v>
      </c>
      <c r="BD36" s="21">
        <f>IF(AND(BD$1&lt;&gt;$F36,BC36&gt;0)=TRUE,1,"")</f>
      </c>
      <c r="BE36" s="37">
        <f>IF(BC36="",0,(BE$4*(101+(1000*LOG(BC$4,10))-(1000*LOG(BC36,10)))))</f>
        <v>0</v>
      </c>
      <c r="BG36" s="58">
        <f>IF(AND(BG$1&lt;&gt;$F36,BF36&gt;0)=TRUE,1,"")</f>
      </c>
      <c r="BH36" s="59">
        <f>IF(BF36="",0,(BH$4*(101+(1000*LOG(BF$4,10))-(1000*LOG(BF36,10)))))</f>
        <v>0</v>
      </c>
      <c r="BJ36" s="21">
        <f>IF(AND(BJ$1&lt;&gt;$F36,BI36&gt;0)=TRUE,1,"")</f>
      </c>
      <c r="BK36" s="37">
        <f>IF(BI36="",0,(BK$4*(101+(1000*LOG(BI$4,10))-(1000*LOG(BI36,10)))))</f>
        <v>0</v>
      </c>
      <c r="BM36" s="58">
        <f>IF(AND(BM$1&lt;&gt;$F36,BL36&gt;0)=TRUE,1,"")</f>
      </c>
      <c r="BN36" s="59">
        <f>IF(BL36="",0,(BN$4*(101+(1000*LOG(BL$4,10))-(1000*LOG(BL36,10)))))</f>
        <v>0</v>
      </c>
      <c r="BP36" s="21">
        <f>IF(AND(BP$1&lt;&gt;$F36,BO36&gt;0)=TRUE,1,"")</f>
      </c>
      <c r="BQ36" s="37">
        <f>IF(BO36="",0,(BQ$4*(101+(1000*LOG(BO$4,10))-(1000*LOG(BO36,10)))))</f>
        <v>0</v>
      </c>
      <c r="BR36" s="36">
        <f>L36+O36+R36+U36+X36+AA36+AD36+AG36+AJ36+AM36+AP36+AS36+AV36+AY36+BB36+BE36+BH36+BK36+BN36+BQ36</f>
        <v>229.31847725968055</v>
      </c>
      <c r="BS36" s="39">
        <f>CQ36</f>
        <v>229.31847725968055</v>
      </c>
      <c r="BT36" s="21">
        <f>IF(MAX(BP36,BM36,BJ36,BG36,BD36,BA36,AX36,AU36,AR36,AO36,AL36,AI36,AF36,AC36,Z36,W36,T36,Q36,N36,K36)&gt;0,"*","")</f>
      </c>
      <c r="BU36" s="37">
        <f>IF(BT36="*",BS36*0.05,0)</f>
        <v>0</v>
      </c>
      <c r="BV36" s="40">
        <f>BS36+BU36</f>
        <v>229.31847725968055</v>
      </c>
      <c r="BW36" s="33">
        <f>L36</f>
        <v>229.31847725968055</v>
      </c>
      <c r="BX36" s="33">
        <f>O36</f>
        <v>0</v>
      </c>
      <c r="BY36" s="33">
        <f>R36</f>
        <v>0</v>
      </c>
      <c r="BZ36" s="33">
        <f>U36</f>
        <v>0</v>
      </c>
      <c r="CA36" s="33">
        <f>X36</f>
        <v>0</v>
      </c>
      <c r="CB36" s="33">
        <f>AA36</f>
        <v>0</v>
      </c>
      <c r="CC36" s="33">
        <f>AD36</f>
        <v>0</v>
      </c>
      <c r="CD36" s="33">
        <f>AG36</f>
        <v>0</v>
      </c>
      <c r="CE36" s="33">
        <f>AJ36</f>
        <v>0</v>
      </c>
      <c r="CF36" s="33">
        <f>AM36</f>
        <v>0</v>
      </c>
      <c r="CG36" s="33">
        <f>AP36</f>
        <v>0</v>
      </c>
      <c r="CH36" s="33">
        <f>AS36</f>
        <v>0</v>
      </c>
      <c r="CI36" s="33">
        <f>AV36</f>
        <v>0</v>
      </c>
      <c r="CJ36" s="33">
        <f>AY36</f>
        <v>0</v>
      </c>
      <c r="CK36" s="33">
        <f>BB36</f>
        <v>0</v>
      </c>
      <c r="CL36" s="33">
        <f>BE36</f>
        <v>0</v>
      </c>
      <c r="CM36" s="33">
        <f>BH36</f>
        <v>0</v>
      </c>
      <c r="CN36" s="33">
        <f>BK36</f>
        <v>0</v>
      </c>
      <c r="CO36" s="33">
        <f>BN36</f>
        <v>0</v>
      </c>
      <c r="CP36" s="33">
        <f>BQ36</f>
        <v>0</v>
      </c>
      <c r="CQ36" s="33">
        <f>(LARGE(BW36:CP36,1))+(LARGE(BW36:CP36,2))+(LARGE(BW36:CP36,3))+(LARGE(BW36:CP36,4))+(LARGE(BW36:CP36,5))</f>
        <v>229.31847725968055</v>
      </c>
    </row>
    <row r="37" spans="1:95" ht="12.75" customHeight="1">
      <c r="A37" s="31">
        <v>32</v>
      </c>
      <c r="B37" s="147" t="s">
        <v>45</v>
      </c>
      <c r="C37" s="159" t="s">
        <v>48</v>
      </c>
      <c r="D37" s="89">
        <v>1</v>
      </c>
      <c r="E37" s="109" t="s">
        <v>55</v>
      </c>
      <c r="F37" s="150">
        <v>2</v>
      </c>
      <c r="G37" s="150" t="s">
        <v>96</v>
      </c>
      <c r="H37" s="109"/>
      <c r="I37" s="74">
        <f>BV37</f>
        <v>226.75224148678413</v>
      </c>
      <c r="J37" s="118">
        <v>33</v>
      </c>
      <c r="K37" s="58">
        <f>IF(AND(K$1&lt;&gt;$F37,J37&gt;0)=TRUE,1,"")</f>
        <v>1</v>
      </c>
      <c r="L37" s="59">
        <f>IF(J37="",0,(L$4*(101+(1000*LOG(J$4,10))-(1000*LOG(J37,10)))))</f>
        <v>215.95451570169917</v>
      </c>
      <c r="M37" s="107"/>
      <c r="N37" s="21">
        <f>IF(AND(N$1&lt;&gt;$F37,M37&gt;0)=TRUE,1,"")</f>
      </c>
      <c r="O37" s="35">
        <f>IF(M37="",0,(O$4*(101+(1000*LOG(M$4,10))-(1000*LOG(M37,10)))))</f>
        <v>0</v>
      </c>
      <c r="Q37" s="58">
        <f>IF(AND(Q$1&lt;&gt;$F37,P37&gt;0)=TRUE,1,"")</f>
      </c>
      <c r="R37" s="59">
        <f>IF(P37="",0,(R$4*(101+(1000*LOG(P$4,10))-(1000*LOG(P37,10)))))</f>
        <v>0</v>
      </c>
      <c r="S37" s="107"/>
      <c r="T37" s="21">
        <f>IF(AND(T$1&lt;&gt;$F37,S37&gt;0)=TRUE,1,"")</f>
      </c>
      <c r="U37" s="35">
        <f>IF(S37="",0,(U$4*(101+(1000*LOG(S$4,10))-(1000*LOG(S37,10)))))</f>
        <v>0</v>
      </c>
      <c r="W37" s="58">
        <f>IF(AND(W$1&lt;&gt;$F37,V37&gt;0)=TRUE,1,"")</f>
      </c>
      <c r="X37" s="59">
        <f>IF(V37="",0,(X$4*(101+(1000*LOG(V$4,10))-(1000*LOG(V37,10)))))</f>
        <v>0</v>
      </c>
      <c r="Z37" s="21">
        <f>IF(AND(Z$1&lt;&gt;$F37,Y37&gt;0)=TRUE,1,"")</f>
      </c>
      <c r="AA37" s="35">
        <f>IF(Y37="",0,(AA$4*(101+(1000*LOG(Y$4,10))-(1000*LOG(Y37,10)))))</f>
        <v>0</v>
      </c>
      <c r="AC37" s="58">
        <f>IF(AND(AC$1&lt;&gt;$F37,AB37&gt;0)=TRUE,1,"")</f>
      </c>
      <c r="AD37" s="59">
        <f>IF(AB37="",0,(AD$4*(101+(1000*LOG(AB$4,10))-(1000*LOG(AB37,10)))))</f>
        <v>0</v>
      </c>
      <c r="AF37" s="21">
        <f>IF(AND(AF$1&lt;&gt;$F37,AE37&gt;0)=TRUE,1,"")</f>
      </c>
      <c r="AG37" s="37">
        <f>IF(AE37="",0,(AG$4*(101+(1000*LOG(AE$4,10))-(1000*LOG(AE37,10)))))</f>
        <v>0</v>
      </c>
      <c r="AI37" s="58">
        <f>IF(AND(AI$1&lt;&gt;$F37,AH37&gt;0)=TRUE,1,"")</f>
      </c>
      <c r="AJ37" s="59">
        <f>IF(AH37="",0,(AJ$4*(101+(1000*LOG(AH$4,10))-(1000*LOG(AH37,10)))))</f>
        <v>0</v>
      </c>
      <c r="AL37" s="21">
        <f>IF(AND(AL$1&lt;&gt;$F37,AK37&gt;0)=TRUE,1,"")</f>
      </c>
      <c r="AM37" s="37">
        <f>IF(AK37="",0,(AM$4*(101+(1000*LOG(AK$4,10))-(1000*LOG(AK37,10)))))</f>
        <v>0</v>
      </c>
      <c r="AO37" s="58">
        <f>IF(AND(AO$1&lt;&gt;$F37,AN37&gt;0)=TRUE,1,"")</f>
      </c>
      <c r="AP37" s="59">
        <f>IF(AN37="",0,(AP$4*(101+(1000*LOG(AN$4,10))-(1000*LOG(AN37,10)))))</f>
        <v>0</v>
      </c>
      <c r="AR37" s="21">
        <f>IF(AND(AR$1&lt;&gt;$F37,AQ37&gt;0)=TRUE,1,"")</f>
      </c>
      <c r="AS37" s="37">
        <f>IF(AQ37="",0,(AS$4*(101+(1000*LOG(AQ$4,10))-(1000*LOG(AQ37,10)))))</f>
        <v>0</v>
      </c>
      <c r="AU37" s="58">
        <f>IF(AND(AU$1&lt;&gt;$F37,AT37&gt;0)=TRUE,1,"")</f>
      </c>
      <c r="AV37" s="59">
        <f>IF(AT37="",0,(AV$4*(101+(1000*LOG(AT$4,10))-(1000*LOG(AT37,10)))))</f>
        <v>0</v>
      </c>
      <c r="AX37" s="21">
        <f>IF(AND(AX$1&lt;&gt;$F37,AW37&gt;0)=TRUE,1,"")</f>
      </c>
      <c r="AY37" s="37">
        <f>IF(AW37="",0,(AY$4*(101+(1000*LOG(AW$4,10))-(1000*LOG(AW37,10)))))</f>
        <v>0</v>
      </c>
      <c r="BA37" s="58">
        <f>IF(AND(BA$1&lt;&gt;$F37,AZ37&gt;0)=TRUE,1,"")</f>
      </c>
      <c r="BB37" s="59">
        <f>IF(AZ37="",0,(BB$4*(101+(1000*LOG(AZ$4,10))-(1000*LOG(AZ37,10)))))</f>
        <v>0</v>
      </c>
      <c r="BD37" s="21">
        <f>IF(AND(BD$1&lt;&gt;$F37,BC37&gt;0)=TRUE,1,"")</f>
      </c>
      <c r="BE37" s="37">
        <f>IF(BC37="",0,(BE$4*(101+(1000*LOG(BC$4,10))-(1000*LOG(BC37,10)))))</f>
        <v>0</v>
      </c>
      <c r="BG37" s="58">
        <f>IF(AND(BG$1&lt;&gt;$F37,BF37&gt;0)=TRUE,1,"")</f>
      </c>
      <c r="BH37" s="59">
        <f>IF(BF37="",0,(BH$4*(101+(1000*LOG(BF$4,10))-(1000*LOG(BF37,10)))))</f>
        <v>0</v>
      </c>
      <c r="BJ37" s="21">
        <f>IF(AND(BJ$1&lt;&gt;$F37,BI37&gt;0)=TRUE,1,"")</f>
      </c>
      <c r="BK37" s="37">
        <f>IF(BI37="",0,(BK$4*(101+(1000*LOG(BI$4,10))-(1000*LOG(BI37,10)))))</f>
        <v>0</v>
      </c>
      <c r="BM37" s="58">
        <f>IF(AND(BM$1&lt;&gt;$F37,BL37&gt;0)=TRUE,1,"")</f>
      </c>
      <c r="BN37" s="59">
        <f>IF(BL37="",0,(BN$4*(101+(1000*LOG(BL$4,10))-(1000*LOG(BL37,10)))))</f>
        <v>0</v>
      </c>
      <c r="BP37" s="21">
        <f>IF(AND(BP$1&lt;&gt;$F37,BO37&gt;0)=TRUE,1,"")</f>
      </c>
      <c r="BQ37" s="37">
        <f>IF(BO37="",0,(BQ$4*(101+(1000*LOG(BO$4,10))-(1000*LOG(BO37,10)))))</f>
        <v>0</v>
      </c>
      <c r="BR37" s="36">
        <f>L37+O37+R37+U37+X37+AA37+AD37+AG37+AJ37+AM37+AP37+AS37+AV37+AY37+BB37+BE37+BH37+BK37+BN37+BQ37</f>
        <v>215.95451570169917</v>
      </c>
      <c r="BS37" s="39">
        <f>CQ37</f>
        <v>215.95451570169917</v>
      </c>
      <c r="BT37" s="21" t="str">
        <f>IF(MAX(BP37,BM37,BJ37,BG37,BD37,BA37,AX37,AU37,AR37,AO37,AL37,AI37,AF37,AC37,Z37,W37,T37,Q37,N37,K37)&gt;0,"*","")</f>
        <v>*</v>
      </c>
      <c r="BU37" s="37">
        <f>IF(BT37="*",BS37*0.05,0)</f>
        <v>10.797725785084959</v>
      </c>
      <c r="BV37" s="40">
        <f>BS37+BU37</f>
        <v>226.75224148678413</v>
      </c>
      <c r="BW37" s="33">
        <f>L37</f>
        <v>215.95451570169917</v>
      </c>
      <c r="BX37" s="33">
        <f>O37</f>
        <v>0</v>
      </c>
      <c r="BY37" s="33">
        <f>R37</f>
        <v>0</v>
      </c>
      <c r="BZ37" s="33">
        <f>U37</f>
        <v>0</v>
      </c>
      <c r="CA37" s="33">
        <f>X37</f>
        <v>0</v>
      </c>
      <c r="CB37" s="33">
        <f>AA37</f>
        <v>0</v>
      </c>
      <c r="CC37" s="33">
        <f>AD37</f>
        <v>0</v>
      </c>
      <c r="CD37" s="33">
        <f>AG37</f>
        <v>0</v>
      </c>
      <c r="CE37" s="33">
        <f>AJ37</f>
        <v>0</v>
      </c>
      <c r="CF37" s="33">
        <f>AM37</f>
        <v>0</v>
      </c>
      <c r="CG37" s="33">
        <f>AP37</f>
        <v>0</v>
      </c>
      <c r="CH37" s="33">
        <f>AS37</f>
        <v>0</v>
      </c>
      <c r="CI37" s="33">
        <f>AV37</f>
        <v>0</v>
      </c>
      <c r="CJ37" s="33">
        <f>AY37</f>
        <v>0</v>
      </c>
      <c r="CK37" s="33">
        <f>BB37</f>
        <v>0</v>
      </c>
      <c r="CL37" s="33">
        <f>BE37</f>
        <v>0</v>
      </c>
      <c r="CM37" s="33">
        <f>BH37</f>
        <v>0</v>
      </c>
      <c r="CN37" s="33">
        <f>BK37</f>
        <v>0</v>
      </c>
      <c r="CO37" s="33">
        <f>BN37</f>
        <v>0</v>
      </c>
      <c r="CP37" s="33">
        <f>BQ37</f>
        <v>0</v>
      </c>
      <c r="CQ37" s="33">
        <f>(LARGE(BW37:CP37,1))+(LARGE(BW37:CP37,2))+(LARGE(BW37:CP37,3))+(LARGE(BW37:CP37,4))+(LARGE(BW37:CP37,5))</f>
        <v>215.95451570169917</v>
      </c>
    </row>
    <row r="38" spans="1:95" ht="12.75">
      <c r="A38" s="31">
        <v>34</v>
      </c>
      <c r="B38" s="147" t="s">
        <v>129</v>
      </c>
      <c r="C38" s="159" t="s">
        <v>130</v>
      </c>
      <c r="D38" s="89">
        <v>1</v>
      </c>
      <c r="E38" s="109" t="s">
        <v>118</v>
      </c>
      <c r="F38" s="150">
        <v>3</v>
      </c>
      <c r="G38" s="150" t="s">
        <v>97</v>
      </c>
      <c r="H38" s="109"/>
      <c r="I38" s="74">
        <f>BV38</f>
        <v>213.13901546419788</v>
      </c>
      <c r="J38" s="118">
        <v>34</v>
      </c>
      <c r="K38" s="58">
        <f>IF(AND(K$1&lt;&gt;$F38,J38&gt;0)=TRUE,1,"")</f>
        <v>1</v>
      </c>
      <c r="L38" s="59">
        <f>IF(J38="",0,(L$4*(101+(1000*LOG(J$4,10))-(1000*LOG(J38,10)))))</f>
        <v>202.98953853733133</v>
      </c>
      <c r="M38" s="107"/>
      <c r="N38" s="21">
        <f>IF(AND(N$1&lt;&gt;$F38,M38&gt;0)=TRUE,1,"")</f>
      </c>
      <c r="O38" s="35">
        <f>IF(M38="",0,(O$4*(101+(1000*LOG(M$4,10))-(1000*LOG(M38,10)))))</f>
        <v>0</v>
      </c>
      <c r="Q38" s="58">
        <f>IF(AND(Q$1&lt;&gt;$F38,P38&gt;0)=TRUE,1,"")</f>
      </c>
      <c r="R38" s="59">
        <f>IF(P38="",0,(R$4*(101+(1000*LOG(P$4,10))-(1000*LOG(P38,10)))))</f>
        <v>0</v>
      </c>
      <c r="S38" s="107"/>
      <c r="T38" s="21">
        <f>IF(AND(T$1&lt;&gt;$F38,S38&gt;0)=TRUE,1,"")</f>
      </c>
      <c r="U38" s="35">
        <f>IF(S38="",0,(U$4*(101+(1000*LOG(S$4,10))-(1000*LOG(S38,10)))))</f>
        <v>0</v>
      </c>
      <c r="W38" s="58">
        <f>IF(AND(W$1&lt;&gt;$F38,V38&gt;0)=TRUE,1,"")</f>
      </c>
      <c r="X38" s="59">
        <f>IF(V38="",0,(X$4*(101+(1000*LOG(V$4,10))-(1000*LOG(V38,10)))))</f>
        <v>0</v>
      </c>
      <c r="Z38" s="21">
        <f>IF(AND(Z$1&lt;&gt;$F38,Y38&gt;0)=TRUE,1,"")</f>
      </c>
      <c r="AA38" s="35">
        <f>IF(Y38="",0,(AA$4*(101+(1000*LOG(Y$4,10))-(1000*LOG(Y38,10)))))</f>
        <v>0</v>
      </c>
      <c r="AC38" s="58">
        <f>IF(AND(AC$1&lt;&gt;$F38,AB38&gt;0)=TRUE,1,"")</f>
      </c>
      <c r="AD38" s="59">
        <f>IF(AB38="",0,(AD$4*(101+(1000*LOG(AB$4,10))-(1000*LOG(AB38,10)))))</f>
        <v>0</v>
      </c>
      <c r="AF38" s="21">
        <f>IF(AND(AF$1&lt;&gt;$F38,AE38&gt;0)=TRUE,1,"")</f>
      </c>
      <c r="AG38" s="37">
        <f>IF(AE38="",0,(AG$4*(101+(1000*LOG(AE$4,10))-(1000*LOG(AE38,10)))))</f>
        <v>0</v>
      </c>
      <c r="AI38" s="58">
        <f>IF(AND(AI$1&lt;&gt;$F38,AH38&gt;0)=TRUE,1,"")</f>
      </c>
      <c r="AJ38" s="59">
        <f>IF(AH38="",0,(AJ$4*(101+(1000*LOG(AH$4,10))-(1000*LOG(AH38,10)))))</f>
        <v>0</v>
      </c>
      <c r="AL38" s="21">
        <f>IF(AND(AL$1&lt;&gt;$F38,AK38&gt;0)=TRUE,1,"")</f>
      </c>
      <c r="AM38" s="37">
        <f>IF(AK38="",0,(AM$4*(101+(1000*LOG(AK$4,10))-(1000*LOG(AK38,10)))))</f>
        <v>0</v>
      </c>
      <c r="AO38" s="58">
        <f>IF(AND(AO$1&lt;&gt;$F38,AN38&gt;0)=TRUE,1,"")</f>
      </c>
      <c r="AP38" s="59">
        <f>IF(AN38="",0,(AP$4*(101+(1000*LOG(AN$4,10))-(1000*LOG(AN38,10)))))</f>
        <v>0</v>
      </c>
      <c r="AR38" s="21">
        <f>IF(AND(AR$1&lt;&gt;$F38,AQ38&gt;0)=TRUE,1,"")</f>
      </c>
      <c r="AS38" s="37">
        <f>IF(AQ38="",0,(AS$4*(101+(1000*LOG(AQ$4,10))-(1000*LOG(AQ38,10)))))</f>
        <v>0</v>
      </c>
      <c r="AU38" s="58">
        <f>IF(AND(AU$1&lt;&gt;$F38,AT38&gt;0)=TRUE,1,"")</f>
      </c>
      <c r="AV38" s="59">
        <f>IF(AT38="",0,(AV$4*(101+(1000*LOG(AT$4,10))-(1000*LOG(AT38,10)))))</f>
        <v>0</v>
      </c>
      <c r="AX38" s="21">
        <f>IF(AND(AX$1&lt;&gt;$F38,AW38&gt;0)=TRUE,1,"")</f>
      </c>
      <c r="AY38" s="37">
        <f>IF(AW38="",0,(AY$4*(101+(1000*LOG(AW$4,10))-(1000*LOG(AW38,10)))))</f>
        <v>0</v>
      </c>
      <c r="BA38" s="58">
        <f>IF(AND(BA$1&lt;&gt;$F38,AZ38&gt;0)=TRUE,1,"")</f>
      </c>
      <c r="BB38" s="59">
        <f>IF(AZ38="",0,(BB$4*(101+(1000*LOG(AZ$4,10))-(1000*LOG(AZ38,10)))))</f>
        <v>0</v>
      </c>
      <c r="BD38" s="21">
        <f>IF(AND(BD$1&lt;&gt;$F38,BC38&gt;0)=TRUE,1,"")</f>
      </c>
      <c r="BE38" s="37">
        <f>IF(BC38="",0,(BE$4*(101+(1000*LOG(BC$4,10))-(1000*LOG(BC38,10)))))</f>
        <v>0</v>
      </c>
      <c r="BG38" s="58">
        <f>IF(AND(BG$1&lt;&gt;$F38,BF38&gt;0)=TRUE,1,"")</f>
      </c>
      <c r="BH38" s="59">
        <f>IF(BF38="",0,(BH$4*(101+(1000*LOG(BF$4,10))-(1000*LOG(BF38,10)))))</f>
        <v>0</v>
      </c>
      <c r="BJ38" s="21">
        <f>IF(AND(BJ$1&lt;&gt;$F38,BI38&gt;0)=TRUE,1,"")</f>
      </c>
      <c r="BK38" s="37">
        <f>IF(BI38="",0,(BK$4*(101+(1000*LOG(BI$4,10))-(1000*LOG(BI38,10)))))</f>
        <v>0</v>
      </c>
      <c r="BM38" s="58">
        <f>IF(AND(BM$1&lt;&gt;$F38,BL38&gt;0)=TRUE,1,"")</f>
      </c>
      <c r="BN38" s="59">
        <f>IF(BL38="",0,(BN$4*(101+(1000*LOG(BL$4,10))-(1000*LOG(BL38,10)))))</f>
        <v>0</v>
      </c>
      <c r="BP38" s="21">
        <f>IF(AND(BP$1&lt;&gt;$F38,BO38&gt;0)=TRUE,1,"")</f>
      </c>
      <c r="BQ38" s="37">
        <f>IF(BO38="",0,(BQ$4*(101+(1000*LOG(BO$4,10))-(1000*LOG(BO38,10)))))</f>
        <v>0</v>
      </c>
      <c r="BR38" s="36">
        <f>L38+O38+R38+U38+X38+AA38+AD38+AG38+AJ38+AM38+AP38+AS38+AV38+AY38+BB38+BE38+BH38+BK38+BN38+BQ38</f>
        <v>202.98953853733133</v>
      </c>
      <c r="BS38" s="39">
        <f>CQ38</f>
        <v>202.98953853733133</v>
      </c>
      <c r="BT38" s="21" t="str">
        <f>IF(MAX(BP38,BM38,BJ38,BG38,BD38,BA38,AX38,AU38,AR38,AO38,AL38,AI38,AF38,AC38,Z38,W38,T38,Q38,N38,K38)&gt;0,"*","")</f>
        <v>*</v>
      </c>
      <c r="BU38" s="37">
        <f>IF(BT38="*",BS38*0.05,0)</f>
        <v>10.149476926866567</v>
      </c>
      <c r="BV38" s="40">
        <f>BS38+BU38</f>
        <v>213.13901546419788</v>
      </c>
      <c r="BW38" s="33">
        <f>L38</f>
        <v>202.98953853733133</v>
      </c>
      <c r="BX38" s="33">
        <f>O38</f>
        <v>0</v>
      </c>
      <c r="BY38" s="33">
        <f>R38</f>
        <v>0</v>
      </c>
      <c r="BZ38" s="33">
        <f>U38</f>
        <v>0</v>
      </c>
      <c r="CA38" s="33">
        <f>X38</f>
        <v>0</v>
      </c>
      <c r="CB38" s="33">
        <f>AA38</f>
        <v>0</v>
      </c>
      <c r="CC38" s="33">
        <f>AD38</f>
        <v>0</v>
      </c>
      <c r="CD38" s="33">
        <f>AG38</f>
        <v>0</v>
      </c>
      <c r="CE38" s="33">
        <f>AJ38</f>
        <v>0</v>
      </c>
      <c r="CF38" s="33">
        <f>AM38</f>
        <v>0</v>
      </c>
      <c r="CG38" s="33">
        <f>AP38</f>
        <v>0</v>
      </c>
      <c r="CH38" s="33">
        <f>AS38</f>
        <v>0</v>
      </c>
      <c r="CI38" s="33">
        <f>AV38</f>
        <v>0</v>
      </c>
      <c r="CJ38" s="33">
        <f>AY38</f>
        <v>0</v>
      </c>
      <c r="CK38" s="33">
        <f>BB38</f>
        <v>0</v>
      </c>
      <c r="CL38" s="33">
        <f>BE38</f>
        <v>0</v>
      </c>
      <c r="CM38" s="33">
        <f>BH38</f>
        <v>0</v>
      </c>
      <c r="CN38" s="33">
        <f>BK38</f>
        <v>0</v>
      </c>
      <c r="CO38" s="33">
        <f>BN38</f>
        <v>0</v>
      </c>
      <c r="CP38" s="33">
        <f>BQ38</f>
        <v>0</v>
      </c>
      <c r="CQ38" s="33">
        <f>(LARGE(BW38:CP38,1))+(LARGE(BW38:CP38,2))+(LARGE(BW38:CP38,3))+(LARGE(BW38:CP38,4))+(LARGE(BW38:CP38,5))</f>
        <v>202.98953853733133</v>
      </c>
    </row>
    <row r="39" spans="1:95" ht="12.75" customHeight="1">
      <c r="A39" s="31">
        <v>35</v>
      </c>
      <c r="B39" s="147" t="s">
        <v>149</v>
      </c>
      <c r="C39" s="159" t="s">
        <v>148</v>
      </c>
      <c r="D39" s="89">
        <v>1</v>
      </c>
      <c r="E39" s="109" t="s">
        <v>118</v>
      </c>
      <c r="F39" s="150">
        <v>3</v>
      </c>
      <c r="G39" s="150" t="s">
        <v>97</v>
      </c>
      <c r="H39" s="109"/>
      <c r="I39" s="74">
        <f>BV39</f>
        <v>199.92043179077652</v>
      </c>
      <c r="J39" s="118">
        <v>35</v>
      </c>
      <c r="K39" s="58">
        <f>IF(AND(K$1&lt;&gt;$F39,J39&gt;0)=TRUE,1,"")</f>
        <v>1</v>
      </c>
      <c r="L39" s="59">
        <f>IF(J39="",0,(L$4*(101+(1000*LOG(J$4,10))-(1000*LOG(J39,10)))))</f>
        <v>190.40041122931098</v>
      </c>
      <c r="M39" s="107"/>
      <c r="N39" s="21">
        <f>IF(AND(N$1&lt;&gt;$F39,M39&gt;0)=TRUE,1,"")</f>
      </c>
      <c r="O39" s="35">
        <f>IF(M39="",0,(O$4*(101+(1000*LOG(M$4,10))-(1000*LOG(M39,10)))))</f>
        <v>0</v>
      </c>
      <c r="Q39" s="58">
        <f>IF(AND(Q$1&lt;&gt;$F39,P39&gt;0)=TRUE,1,"")</f>
      </c>
      <c r="R39" s="59">
        <f>IF(P39="",0,(R$4*(101+(1000*LOG(P$4,10))-(1000*LOG(P39,10)))))</f>
        <v>0</v>
      </c>
      <c r="S39" s="107"/>
      <c r="T39" s="21">
        <f>IF(AND(T$1&lt;&gt;$F39,S39&gt;0)=TRUE,1,"")</f>
      </c>
      <c r="U39" s="35">
        <f>IF(S39="",0,(U$4*(101+(1000*LOG(S$4,10))-(1000*LOG(S39,10)))))</f>
        <v>0</v>
      </c>
      <c r="W39" s="58">
        <f>IF(AND(W$1&lt;&gt;$F39,V39&gt;0)=TRUE,1,"")</f>
      </c>
      <c r="X39" s="59">
        <f>IF(V39="",0,(X$4*(101+(1000*LOG(V$4,10))-(1000*LOG(V39,10)))))</f>
        <v>0</v>
      </c>
      <c r="Z39" s="21">
        <f>IF(AND(Z$1&lt;&gt;$F39,Y39&gt;0)=TRUE,1,"")</f>
      </c>
      <c r="AA39" s="35">
        <f>IF(Y39="",0,(AA$4*(101+(1000*LOG(Y$4,10))-(1000*LOG(Y39,10)))))</f>
        <v>0</v>
      </c>
      <c r="AC39" s="58">
        <f>IF(AND(AC$1&lt;&gt;$F39,AB39&gt;0)=TRUE,1,"")</f>
      </c>
      <c r="AD39" s="59">
        <f>IF(AB39="",0,(AD$4*(101+(1000*LOG(AB$4,10))-(1000*LOG(AB39,10)))))</f>
        <v>0</v>
      </c>
      <c r="AF39" s="21">
        <f>IF(AND(AF$1&lt;&gt;$F39,AE39&gt;0)=TRUE,1,"")</f>
      </c>
      <c r="AG39" s="37">
        <f>IF(AE39="",0,(AG$4*(101+(1000*LOG(AE$4,10))-(1000*LOG(AE39,10)))))</f>
        <v>0</v>
      </c>
      <c r="AI39" s="58">
        <f>IF(AND(AI$1&lt;&gt;$F39,AH39&gt;0)=TRUE,1,"")</f>
      </c>
      <c r="AJ39" s="59">
        <f>IF(AH39="",0,(AJ$4*(101+(1000*LOG(AH$4,10))-(1000*LOG(AH39,10)))))</f>
        <v>0</v>
      </c>
      <c r="AL39" s="21">
        <f>IF(AND(AL$1&lt;&gt;$F39,AK39&gt;0)=TRUE,1,"")</f>
      </c>
      <c r="AM39" s="37">
        <f>IF(AK39="",0,(AM$4*(101+(1000*LOG(AK$4,10))-(1000*LOG(AK39,10)))))</f>
        <v>0</v>
      </c>
      <c r="AO39" s="58">
        <f>IF(AND(AO$1&lt;&gt;$F39,AN39&gt;0)=TRUE,1,"")</f>
      </c>
      <c r="AP39" s="59">
        <f>IF(AN39="",0,(AP$4*(101+(1000*LOG(AN$4,10))-(1000*LOG(AN39,10)))))</f>
        <v>0</v>
      </c>
      <c r="AR39" s="21">
        <f>IF(AND(AR$1&lt;&gt;$F39,AQ39&gt;0)=TRUE,1,"")</f>
      </c>
      <c r="AS39" s="37">
        <f>IF(AQ39="",0,(AS$4*(101+(1000*LOG(AQ$4,10))-(1000*LOG(AQ39,10)))))</f>
        <v>0</v>
      </c>
      <c r="AU39" s="58">
        <f>IF(AND(AU$1&lt;&gt;$F39,AT39&gt;0)=TRUE,1,"")</f>
      </c>
      <c r="AV39" s="59">
        <f>IF(AT39="",0,(AV$4*(101+(1000*LOG(AT$4,10))-(1000*LOG(AT39,10)))))</f>
        <v>0</v>
      </c>
      <c r="AX39" s="21">
        <f>IF(AND(AX$1&lt;&gt;$F39,AW39&gt;0)=TRUE,1,"")</f>
      </c>
      <c r="AY39" s="37">
        <f>IF(AW39="",0,(AY$4*(101+(1000*LOG(AW$4,10))-(1000*LOG(AW39,10)))))</f>
        <v>0</v>
      </c>
      <c r="BA39" s="58">
        <f>IF(AND(BA$1&lt;&gt;$F39,AZ39&gt;0)=TRUE,1,"")</f>
      </c>
      <c r="BB39" s="59">
        <f>IF(AZ39="",0,(BB$4*(101+(1000*LOG(AZ$4,10))-(1000*LOG(AZ39,10)))))</f>
        <v>0</v>
      </c>
      <c r="BD39" s="21">
        <f>IF(AND(BD$1&lt;&gt;$F39,BC39&gt;0)=TRUE,1,"")</f>
      </c>
      <c r="BE39" s="37">
        <f>IF(BC39="",0,(BE$4*(101+(1000*LOG(BC$4,10))-(1000*LOG(BC39,10)))))</f>
        <v>0</v>
      </c>
      <c r="BG39" s="58">
        <f>IF(AND(BG$1&lt;&gt;$F39,BF39&gt;0)=TRUE,1,"")</f>
      </c>
      <c r="BH39" s="59">
        <f>IF(BF39="",0,(BH$4*(101+(1000*LOG(BF$4,10))-(1000*LOG(BF39,10)))))</f>
        <v>0</v>
      </c>
      <c r="BJ39" s="21">
        <f>IF(AND(BJ$1&lt;&gt;$F39,BI39&gt;0)=TRUE,1,"")</f>
      </c>
      <c r="BK39" s="37">
        <f>IF(BI39="",0,(BK$4*(101+(1000*LOG(BI$4,10))-(1000*LOG(BI39,10)))))</f>
        <v>0</v>
      </c>
      <c r="BM39" s="58">
        <f>IF(AND(BM$1&lt;&gt;$F39,BL39&gt;0)=TRUE,1,"")</f>
      </c>
      <c r="BN39" s="59">
        <f>IF(BL39="",0,(BN$4*(101+(1000*LOG(BL$4,10))-(1000*LOG(BL39,10)))))</f>
        <v>0</v>
      </c>
      <c r="BP39" s="21">
        <f>IF(AND(BP$1&lt;&gt;$F39,BO39&gt;0)=TRUE,1,"")</f>
      </c>
      <c r="BQ39" s="37">
        <f>IF(BO39="",0,(BQ$4*(101+(1000*LOG(BO$4,10))-(1000*LOG(BO39,10)))))</f>
        <v>0</v>
      </c>
      <c r="BR39" s="36">
        <f>L39+O39+R39+U39+X39+AA39+AD39+AG39+AJ39+AM39+AP39+AS39+AV39+AY39+BB39+BE39+BH39+BK39+BN39+BQ39</f>
        <v>190.40041122931098</v>
      </c>
      <c r="BS39" s="39">
        <f>CQ39</f>
        <v>190.40041122931098</v>
      </c>
      <c r="BT39" s="21" t="str">
        <f>IF(MAX(BP39,BM39,BJ39,BG39,BD39,BA39,AX39,AU39,AR39,AO39,AL39,AI39,AF39,AC39,Z39,W39,T39,Q39,N39,K39)&gt;0,"*","")</f>
        <v>*</v>
      </c>
      <c r="BU39" s="37">
        <f>IF(BT39="*",BS39*0.05,0)</f>
        <v>9.520020561465548</v>
      </c>
      <c r="BV39" s="40">
        <f>BS39+BU39</f>
        <v>199.92043179077652</v>
      </c>
      <c r="BW39" s="33">
        <f>L39</f>
        <v>190.40041122931098</v>
      </c>
      <c r="BX39" s="33">
        <f>O39</f>
        <v>0</v>
      </c>
      <c r="BY39" s="33">
        <f>R39</f>
        <v>0</v>
      </c>
      <c r="BZ39" s="33">
        <f>U39</f>
        <v>0</v>
      </c>
      <c r="CA39" s="33">
        <f>X39</f>
        <v>0</v>
      </c>
      <c r="CB39" s="33">
        <f>AA39</f>
        <v>0</v>
      </c>
      <c r="CC39" s="33">
        <f>AD39</f>
        <v>0</v>
      </c>
      <c r="CD39" s="33">
        <f>AG39</f>
        <v>0</v>
      </c>
      <c r="CE39" s="33">
        <f>AJ39</f>
        <v>0</v>
      </c>
      <c r="CF39" s="33">
        <f>AM39</f>
        <v>0</v>
      </c>
      <c r="CG39" s="33">
        <f>AP39</f>
        <v>0</v>
      </c>
      <c r="CH39" s="33">
        <f>AS39</f>
        <v>0</v>
      </c>
      <c r="CI39" s="33">
        <f>AV39</f>
        <v>0</v>
      </c>
      <c r="CJ39" s="33">
        <f>AY39</f>
        <v>0</v>
      </c>
      <c r="CK39" s="33">
        <f>BB39</f>
        <v>0</v>
      </c>
      <c r="CL39" s="33">
        <f>BE39</f>
        <v>0</v>
      </c>
      <c r="CM39" s="33">
        <f>BH39</f>
        <v>0</v>
      </c>
      <c r="CN39" s="33">
        <f>BK39</f>
        <v>0</v>
      </c>
      <c r="CO39" s="33">
        <f>BN39</f>
        <v>0</v>
      </c>
      <c r="CP39" s="33">
        <f>BQ39</f>
        <v>0</v>
      </c>
      <c r="CQ39" s="33">
        <f>(LARGE(BW39:CP39,1))+(LARGE(BW39:CP39,2))+(LARGE(BW39:CP39,3))+(LARGE(BW39:CP39,4))+(LARGE(BW39:CP39,5))</f>
        <v>190.40041122931098</v>
      </c>
    </row>
    <row r="40" spans="1:95" ht="12.75" customHeight="1">
      <c r="A40" s="31">
        <v>36</v>
      </c>
      <c r="B40" s="147" t="s">
        <v>44</v>
      </c>
      <c r="C40" s="159" t="s">
        <v>42</v>
      </c>
      <c r="D40" s="89">
        <v>1</v>
      </c>
      <c r="E40" s="109" t="s">
        <v>55</v>
      </c>
      <c r="F40" s="150">
        <v>2</v>
      </c>
      <c r="G40" s="150" t="s">
        <v>97</v>
      </c>
      <c r="H40" s="109"/>
      <c r="I40" s="74">
        <f>BV40</f>
        <v>187.0742525529143</v>
      </c>
      <c r="J40" s="118">
        <v>36</v>
      </c>
      <c r="K40" s="58">
        <f>IF(AND(K$1&lt;&gt;$F40,J40&gt;0)=TRUE,1,"")</f>
        <v>1</v>
      </c>
      <c r="L40" s="59">
        <f>IF(J40="",0,(L$4*(101+(1000*LOG(J$4,10))-(1000*LOG(J40,10)))))</f>
        <v>178.16595481229933</v>
      </c>
      <c r="M40" s="107"/>
      <c r="N40" s="21">
        <f>IF(AND(N$1&lt;&gt;$F40,M40&gt;0)=TRUE,1,"")</f>
      </c>
      <c r="O40" s="35">
        <f>IF(M40="",0,(O$4*(101+(1000*LOG(M$4,10))-(1000*LOG(M40,10)))))</f>
        <v>0</v>
      </c>
      <c r="Q40" s="58">
        <f>IF(AND(Q$1&lt;&gt;$F40,P40&gt;0)=TRUE,1,"")</f>
      </c>
      <c r="R40" s="59">
        <f>IF(P40="",0,(R$4*(101+(1000*LOG(P$4,10))-(1000*LOG(P40,10)))))</f>
        <v>0</v>
      </c>
      <c r="S40" s="107"/>
      <c r="T40" s="21">
        <f>IF(AND(T$1&lt;&gt;$F40,S40&gt;0)=TRUE,1,"")</f>
      </c>
      <c r="U40" s="35">
        <f>IF(S40="",0,(U$4*(101+(1000*LOG(S$4,10))-(1000*LOG(S40,10)))))</f>
        <v>0</v>
      </c>
      <c r="W40" s="58">
        <f>IF(AND(W$1&lt;&gt;$F40,V40&gt;0)=TRUE,1,"")</f>
      </c>
      <c r="X40" s="59">
        <f>IF(V40="",0,(X$4*(101+(1000*LOG(V$4,10))-(1000*LOG(V40,10)))))</f>
        <v>0</v>
      </c>
      <c r="Z40" s="21">
        <f>IF(AND(Z$1&lt;&gt;$F40,Y40&gt;0)=TRUE,1,"")</f>
      </c>
      <c r="AA40" s="35">
        <f>IF(Y40="",0,(AA$4*(101+(1000*LOG(Y$4,10))-(1000*LOG(Y40,10)))))</f>
        <v>0</v>
      </c>
      <c r="AC40" s="58">
        <f>IF(AND(AC$1&lt;&gt;$F40,AB40&gt;0)=TRUE,1,"")</f>
      </c>
      <c r="AD40" s="59">
        <f>IF(AB40="",0,(AD$4*(101+(1000*LOG(AB$4,10))-(1000*LOG(AB40,10)))))</f>
        <v>0</v>
      </c>
      <c r="AF40" s="21">
        <f>IF(AND(AF$1&lt;&gt;$F40,AE40&gt;0)=TRUE,1,"")</f>
      </c>
      <c r="AG40" s="37">
        <f>IF(AE40="",0,(AG$4*(101+(1000*LOG(AE$4,10))-(1000*LOG(AE40,10)))))</f>
        <v>0</v>
      </c>
      <c r="AI40" s="58">
        <f>IF(AND(AI$1&lt;&gt;$F40,AH40&gt;0)=TRUE,1,"")</f>
      </c>
      <c r="AJ40" s="59">
        <f>IF(AH40="",0,(AJ$4*(101+(1000*LOG(AH$4,10))-(1000*LOG(AH40,10)))))</f>
        <v>0</v>
      </c>
      <c r="AL40" s="21">
        <f>IF(AND(AL$1&lt;&gt;$F40,AK40&gt;0)=TRUE,1,"")</f>
      </c>
      <c r="AM40" s="37">
        <f>IF(AK40="",0,(AM$4*(101+(1000*LOG(AK$4,10))-(1000*LOG(AK40,10)))))</f>
        <v>0</v>
      </c>
      <c r="AO40" s="58">
        <f>IF(AND(AO$1&lt;&gt;$F40,AN40&gt;0)=TRUE,1,"")</f>
      </c>
      <c r="AP40" s="59">
        <f>IF(AN40="",0,(AP$4*(101+(1000*LOG(AN$4,10))-(1000*LOG(AN40,10)))))</f>
        <v>0</v>
      </c>
      <c r="AR40" s="21">
        <f>IF(AND(AR$1&lt;&gt;$F40,AQ40&gt;0)=TRUE,1,"")</f>
      </c>
      <c r="AS40" s="37">
        <f>IF(AQ40="",0,(AS$4*(101+(1000*LOG(AQ$4,10))-(1000*LOG(AQ40,10)))))</f>
        <v>0</v>
      </c>
      <c r="AU40" s="58">
        <f>IF(AND(AU$1&lt;&gt;$F40,AT40&gt;0)=TRUE,1,"")</f>
      </c>
      <c r="AV40" s="59">
        <f>IF(AT40="",0,(AV$4*(101+(1000*LOG(AT$4,10))-(1000*LOG(AT40,10)))))</f>
        <v>0</v>
      </c>
      <c r="AX40" s="21">
        <f>IF(AND(AX$1&lt;&gt;$F40,AW40&gt;0)=TRUE,1,"")</f>
      </c>
      <c r="AY40" s="37">
        <f>IF(AW40="",0,(AY$4*(101+(1000*LOG(AW$4,10))-(1000*LOG(AW40,10)))))</f>
        <v>0</v>
      </c>
      <c r="BA40" s="58">
        <f>IF(AND(BA$1&lt;&gt;$F40,AZ40&gt;0)=TRUE,1,"")</f>
      </c>
      <c r="BB40" s="59">
        <f>IF(AZ40="",0,(BB$4*(101+(1000*LOG(AZ$4,10))-(1000*LOG(AZ40,10)))))</f>
        <v>0</v>
      </c>
      <c r="BD40" s="21">
        <f>IF(AND(BD$1&lt;&gt;$F40,BC40&gt;0)=TRUE,1,"")</f>
      </c>
      <c r="BE40" s="37">
        <f>IF(BC40="",0,(BE$4*(101+(1000*LOG(BC$4,10))-(1000*LOG(BC40,10)))))</f>
        <v>0</v>
      </c>
      <c r="BG40" s="58">
        <f>IF(AND(BG$1&lt;&gt;$F40,BF40&gt;0)=TRUE,1,"")</f>
      </c>
      <c r="BH40" s="59">
        <f>IF(BF40="",0,(BH$4*(101+(1000*LOG(BF$4,10))-(1000*LOG(BF40,10)))))</f>
        <v>0</v>
      </c>
      <c r="BJ40" s="21">
        <f>IF(AND(BJ$1&lt;&gt;$F40,BI40&gt;0)=TRUE,1,"")</f>
      </c>
      <c r="BK40" s="37">
        <f>IF(BI40="",0,(BK$4*(101+(1000*LOG(BI$4,10))-(1000*LOG(BI40,10)))))</f>
        <v>0</v>
      </c>
      <c r="BM40" s="58">
        <f>IF(AND(BM$1&lt;&gt;$F40,BL40&gt;0)=TRUE,1,"")</f>
      </c>
      <c r="BN40" s="59">
        <f>IF(BL40="",0,(BN$4*(101+(1000*LOG(BL$4,10))-(1000*LOG(BL40,10)))))</f>
        <v>0</v>
      </c>
      <c r="BP40" s="21">
        <f>IF(AND(BP$1&lt;&gt;$F40,BO40&gt;0)=TRUE,1,"")</f>
      </c>
      <c r="BQ40" s="37">
        <f>IF(BO40="",0,(BQ$4*(101+(1000*LOG(BO$4,10))-(1000*LOG(BO40,10)))))</f>
        <v>0</v>
      </c>
      <c r="BR40" s="36">
        <f>L40+O40+R40+U40+X40+AA40+AD40+AG40+AJ40+AM40+AP40+AS40+AV40+AY40+BB40+BE40+BH40+BK40+BN40+BQ40</f>
        <v>178.16595481229933</v>
      </c>
      <c r="BS40" s="39">
        <f>CQ40</f>
        <v>178.16595481229933</v>
      </c>
      <c r="BT40" s="21" t="str">
        <f>IF(MAX(BP40,BM40,BJ40,BG40,BD40,BA40,AX40,AU40,AR40,AO40,AL40,AI40,AF40,AC40,Z40,W40,T40,Q40,N40,K40)&gt;0,"*","")</f>
        <v>*</v>
      </c>
      <c r="BU40" s="37">
        <f>IF(BT40="*",BS40*0.05,0)</f>
        <v>8.908297740614968</v>
      </c>
      <c r="BV40" s="40">
        <f>BS40+BU40</f>
        <v>187.0742525529143</v>
      </c>
      <c r="BW40" s="33">
        <f>L40</f>
        <v>178.16595481229933</v>
      </c>
      <c r="BX40" s="33">
        <f>O40</f>
        <v>0</v>
      </c>
      <c r="BY40" s="33">
        <f>R40</f>
        <v>0</v>
      </c>
      <c r="BZ40" s="33">
        <f>U40</f>
        <v>0</v>
      </c>
      <c r="CA40" s="33">
        <f>X40</f>
        <v>0</v>
      </c>
      <c r="CB40" s="33">
        <f>AA40</f>
        <v>0</v>
      </c>
      <c r="CC40" s="33">
        <f>AD40</f>
        <v>0</v>
      </c>
      <c r="CD40" s="33">
        <f>AG40</f>
        <v>0</v>
      </c>
      <c r="CE40" s="33">
        <f>AJ40</f>
        <v>0</v>
      </c>
      <c r="CF40" s="33">
        <f>AM40</f>
        <v>0</v>
      </c>
      <c r="CG40" s="33">
        <f>AP40</f>
        <v>0</v>
      </c>
      <c r="CH40" s="33">
        <f>AS40</f>
        <v>0</v>
      </c>
      <c r="CI40" s="33">
        <f>AV40</f>
        <v>0</v>
      </c>
      <c r="CJ40" s="33">
        <f>AY40</f>
        <v>0</v>
      </c>
      <c r="CK40" s="33">
        <f>BB40</f>
        <v>0</v>
      </c>
      <c r="CL40" s="33">
        <f>BE40</f>
        <v>0</v>
      </c>
      <c r="CM40" s="33">
        <f>BH40</f>
        <v>0</v>
      </c>
      <c r="CN40" s="33">
        <f>BK40</f>
        <v>0</v>
      </c>
      <c r="CO40" s="33">
        <f>BN40</f>
        <v>0</v>
      </c>
      <c r="CP40" s="33">
        <f>BQ40</f>
        <v>0</v>
      </c>
      <c r="CQ40" s="33">
        <f>(LARGE(BW40:CP40,1))+(LARGE(BW40:CP40,2))+(LARGE(BW40:CP40,3))+(LARGE(BW40:CP40,4))+(LARGE(BW40:CP40,5))</f>
        <v>178.16595481229933</v>
      </c>
    </row>
    <row r="41" spans="1:100" ht="12.75" customHeight="1">
      <c r="A41" s="31">
        <v>37</v>
      </c>
      <c r="B41" s="147" t="s">
        <v>66</v>
      </c>
      <c r="C41" s="159" t="s">
        <v>53</v>
      </c>
      <c r="D41" s="89">
        <v>1</v>
      </c>
      <c r="E41" s="109" t="s">
        <v>17</v>
      </c>
      <c r="F41" s="150">
        <v>1</v>
      </c>
      <c r="G41" s="150" t="s">
        <v>96</v>
      </c>
      <c r="H41" s="109"/>
      <c r="I41" s="74">
        <f>BV41</f>
        <v>166.2667315125916</v>
      </c>
      <c r="J41" s="118">
        <v>37</v>
      </c>
      <c r="K41" s="58">
        <f>IF(AND(K$1&lt;&gt;$F41,J41&gt;0)=TRUE,1,"")</f>
      </c>
      <c r="L41" s="59">
        <f>IF(J41="",0,(L$4*(101+(1000*LOG(J$4,10))-(1000*LOG(J41,10)))))</f>
        <v>166.2667315125916</v>
      </c>
      <c r="M41" s="107"/>
      <c r="N41" s="21">
        <f>IF(AND(N$1&lt;&gt;$F41,M41&gt;0)=TRUE,1,"")</f>
      </c>
      <c r="O41" s="35">
        <f>IF(M41="",0,(O$4*(101+(1000*LOG(M$4,10))-(1000*LOG(M41,10)))))</f>
        <v>0</v>
      </c>
      <c r="Q41" s="58">
        <f>IF(AND(Q$1&lt;&gt;$F41,P41&gt;0)=TRUE,1,"")</f>
      </c>
      <c r="R41" s="59">
        <f>IF(P41="",0,(R$4*(101+(1000*LOG(P$4,10))-(1000*LOG(P41,10)))))</f>
        <v>0</v>
      </c>
      <c r="S41" s="107"/>
      <c r="T41" s="21">
        <f>IF(AND(T$1&lt;&gt;$F41,S41&gt;0)=TRUE,1,"")</f>
      </c>
      <c r="U41" s="35">
        <f>IF(S41="",0,(U$4*(101+(1000*LOG(S$4,10))-(1000*LOG(S41,10)))))</f>
        <v>0</v>
      </c>
      <c r="W41" s="58">
        <f>IF(AND(W$1&lt;&gt;$F41,V41&gt;0)=TRUE,1,"")</f>
      </c>
      <c r="X41" s="59">
        <f>IF(V41="",0,(X$4*(101+(1000*LOG(V$4,10))-(1000*LOG(V41,10)))))</f>
        <v>0</v>
      </c>
      <c r="Z41" s="21">
        <f>IF(AND(Z$1&lt;&gt;$F41,Y41&gt;0)=TRUE,1,"")</f>
      </c>
      <c r="AA41" s="35">
        <f>IF(Y41="",0,(AA$4*(101+(1000*LOG(Y$4,10))-(1000*LOG(Y41,10)))))</f>
        <v>0</v>
      </c>
      <c r="AC41" s="58">
        <f>IF(AND(AC$1&lt;&gt;$F41,AB41&gt;0)=TRUE,1,"")</f>
      </c>
      <c r="AD41" s="59">
        <f>IF(AB41="",0,(AD$4*(101+(1000*LOG(AB$4,10))-(1000*LOG(AB41,10)))))</f>
        <v>0</v>
      </c>
      <c r="AF41" s="21">
        <f>IF(AND(AF$1&lt;&gt;$F41,AE41&gt;0)=TRUE,1,"")</f>
      </c>
      <c r="AG41" s="37">
        <f>IF(AE41="",0,(AG$4*(101+(1000*LOG(AE$4,10))-(1000*LOG(AE41,10)))))</f>
        <v>0</v>
      </c>
      <c r="AI41" s="58">
        <f>IF(AND(AI$1&lt;&gt;$F41,AH41&gt;0)=TRUE,1,"")</f>
      </c>
      <c r="AJ41" s="59">
        <f>IF(AH41="",0,(AJ$4*(101+(1000*LOG(AH$4,10))-(1000*LOG(AH41,10)))))</f>
        <v>0</v>
      </c>
      <c r="AL41" s="21">
        <f>IF(AND(AL$1&lt;&gt;$F41,AK41&gt;0)=TRUE,1,"")</f>
      </c>
      <c r="AM41" s="37">
        <f>IF(AK41="",0,(AM$4*(101+(1000*LOG(AK$4,10))-(1000*LOG(AK41,10)))))</f>
        <v>0</v>
      </c>
      <c r="AO41" s="58">
        <f>IF(AND(AO$1&lt;&gt;$F41,AN41&gt;0)=TRUE,1,"")</f>
      </c>
      <c r="AP41" s="59">
        <f>IF(AN41="",0,(AP$4*(101+(1000*LOG(AN$4,10))-(1000*LOG(AN41,10)))))</f>
        <v>0</v>
      </c>
      <c r="AR41" s="21">
        <f>IF(AND(AR$1&lt;&gt;$F41,AQ41&gt;0)=TRUE,1,"")</f>
      </c>
      <c r="AS41" s="37">
        <f>IF(AQ41="",0,(AS$4*(101+(1000*LOG(AQ$4,10))-(1000*LOG(AQ41,10)))))</f>
        <v>0</v>
      </c>
      <c r="AU41" s="58">
        <f>IF(AND(AU$1&lt;&gt;$F41,AT41&gt;0)=TRUE,1,"")</f>
      </c>
      <c r="AV41" s="59">
        <f>IF(AT41="",0,(AV$4*(101+(1000*LOG(AT$4,10))-(1000*LOG(AT41,10)))))</f>
        <v>0</v>
      </c>
      <c r="AX41" s="21">
        <f>IF(AND(AX$1&lt;&gt;$F41,AW41&gt;0)=TRUE,1,"")</f>
      </c>
      <c r="AY41" s="37">
        <f>IF(AW41="",0,(AY$4*(101+(1000*LOG(AW$4,10))-(1000*LOG(AW41,10)))))</f>
        <v>0</v>
      </c>
      <c r="BA41" s="58">
        <f>IF(AND(BA$1&lt;&gt;$F41,AZ41&gt;0)=TRUE,1,"")</f>
      </c>
      <c r="BB41" s="59">
        <f>IF(AZ41="",0,(BB$4*(101+(1000*LOG(AZ$4,10))-(1000*LOG(AZ41,10)))))</f>
        <v>0</v>
      </c>
      <c r="BD41" s="21">
        <f>IF(AND(BD$1&lt;&gt;$F41,BC41&gt;0)=TRUE,1,"")</f>
      </c>
      <c r="BE41" s="37">
        <f>IF(BC41="",0,(BE$4*(101+(1000*LOG(BC$4,10))-(1000*LOG(BC41,10)))))</f>
        <v>0</v>
      </c>
      <c r="BG41" s="58">
        <f>IF(AND(BG$1&lt;&gt;$F41,BF41&gt;0)=TRUE,1,"")</f>
      </c>
      <c r="BH41" s="59">
        <f>IF(BF41="",0,(BH$4*(101+(1000*LOG(BF$4,10))-(1000*LOG(BF41,10)))))</f>
        <v>0</v>
      </c>
      <c r="BJ41" s="21">
        <f>IF(AND(BJ$1&lt;&gt;$F41,BI41&gt;0)=TRUE,1,"")</f>
      </c>
      <c r="BK41" s="37">
        <f>IF(BI41="",0,(BK$4*(101+(1000*LOG(BI$4,10))-(1000*LOG(BI41,10)))))</f>
        <v>0</v>
      </c>
      <c r="BM41" s="58">
        <f>IF(AND(BM$1&lt;&gt;$F41,BL41&gt;0)=TRUE,1,"")</f>
      </c>
      <c r="BN41" s="59">
        <f>IF(BL41="",0,(BN$4*(101+(1000*LOG(BL$4,10))-(1000*LOG(BL41,10)))))</f>
        <v>0</v>
      </c>
      <c r="BP41" s="21">
        <f>IF(AND(BP$1&lt;&gt;$F41,BO41&gt;0)=TRUE,1,"")</f>
      </c>
      <c r="BQ41" s="37">
        <f>IF(BO41="",0,(BQ$4*(101+(1000*LOG(BO$4,10))-(1000*LOG(BO41,10)))))</f>
        <v>0</v>
      </c>
      <c r="BR41" s="36">
        <f>L41+O41+R41+U41+X41+AA41+AD41+AG41+AJ41+AM41+AP41+AS41+AV41+AY41+BB41+BE41+BH41+BK41+BN41+BQ41</f>
        <v>166.2667315125916</v>
      </c>
      <c r="BS41" s="39">
        <f>CQ41</f>
        <v>166.2667315125916</v>
      </c>
      <c r="BT41" s="21">
        <f>IF(MAX(BP41,BM41,BJ41,BG41,BD41,BA41,AX41,AU41,AR41,AO41,AL41,AI41,AF41,AC41,Z41,W41,T41,Q41,N41,K41)&gt;0,"*","")</f>
      </c>
      <c r="BU41" s="37">
        <f>IF(BT41="*",BS41*0.05,0)</f>
        <v>0</v>
      </c>
      <c r="BV41" s="40">
        <f>BS41+BU41</f>
        <v>166.2667315125916</v>
      </c>
      <c r="BW41" s="33">
        <f>L41</f>
        <v>166.2667315125916</v>
      </c>
      <c r="BX41" s="33">
        <f>O41</f>
        <v>0</v>
      </c>
      <c r="BY41" s="33">
        <f>R41</f>
        <v>0</v>
      </c>
      <c r="BZ41" s="33">
        <f>U41</f>
        <v>0</v>
      </c>
      <c r="CA41" s="33">
        <f>X41</f>
        <v>0</v>
      </c>
      <c r="CB41" s="33">
        <f>AA41</f>
        <v>0</v>
      </c>
      <c r="CC41" s="33">
        <f>AD41</f>
        <v>0</v>
      </c>
      <c r="CD41" s="33">
        <f>AG41</f>
        <v>0</v>
      </c>
      <c r="CE41" s="33">
        <f>AJ41</f>
        <v>0</v>
      </c>
      <c r="CF41" s="33">
        <f>AM41</f>
        <v>0</v>
      </c>
      <c r="CG41" s="33">
        <f>AP41</f>
        <v>0</v>
      </c>
      <c r="CH41" s="33">
        <f>AS41</f>
        <v>0</v>
      </c>
      <c r="CI41" s="33">
        <f>AV41</f>
        <v>0</v>
      </c>
      <c r="CJ41" s="33">
        <f>AY41</f>
        <v>0</v>
      </c>
      <c r="CK41" s="33">
        <f>BB41</f>
        <v>0</v>
      </c>
      <c r="CL41" s="33">
        <f>BE41</f>
        <v>0</v>
      </c>
      <c r="CM41" s="33">
        <f>BH41</f>
        <v>0</v>
      </c>
      <c r="CN41" s="33">
        <f>BK41</f>
        <v>0</v>
      </c>
      <c r="CO41" s="33">
        <f>BN41</f>
        <v>0</v>
      </c>
      <c r="CP41" s="33">
        <f>BQ41</f>
        <v>0</v>
      </c>
      <c r="CQ41" s="33">
        <f>(LARGE(BW41:CP41,1))+(LARGE(BW41:CP41,2))+(LARGE(BW41:CP41,3))+(LARGE(BW41:CP41,4))+(LARGE(BW41:CP41,5))</f>
        <v>166.2667315125916</v>
      </c>
      <c r="CV41" s="38">
        <f>IF(ISNUMBER(CU41),CU41-#REF!,"")</f>
      </c>
    </row>
    <row r="42" spans="1:95" ht="12.75">
      <c r="A42" s="31">
        <v>38</v>
      </c>
      <c r="B42" s="147" t="s">
        <v>13</v>
      </c>
      <c r="C42" s="159" t="s">
        <v>43</v>
      </c>
      <c r="D42" s="89">
        <v>1</v>
      </c>
      <c r="E42" s="109" t="s">
        <v>57</v>
      </c>
      <c r="F42" s="150">
        <v>1</v>
      </c>
      <c r="G42" s="150" t="s">
        <v>97</v>
      </c>
      <c r="H42" s="109"/>
      <c r="I42" s="74">
        <f>BV42</f>
        <v>154.6848589627764</v>
      </c>
      <c r="J42" s="118">
        <v>38</v>
      </c>
      <c r="K42" s="58">
        <f>IF(AND(K$1&lt;&gt;$F42,J42&gt;0)=TRUE,1,"")</f>
      </c>
      <c r="L42" s="59">
        <f>IF(J42="",0,(L$4*(101+(1000*LOG(J$4,10))-(1000*LOG(J42,10)))))</f>
        <v>154.6848589627764</v>
      </c>
      <c r="M42" s="107"/>
      <c r="N42" s="21">
        <f>IF(AND(N$1&lt;&gt;$F42,M42&gt;0)=TRUE,1,"")</f>
      </c>
      <c r="O42" s="35">
        <f>IF(M42="",0,(O$4*(101+(1000*LOG(M$4,10))-(1000*LOG(M42,10)))))</f>
        <v>0</v>
      </c>
      <c r="Q42" s="58">
        <f>IF(AND(Q$1&lt;&gt;$F42,P42&gt;0)=TRUE,1,"")</f>
      </c>
      <c r="R42" s="59">
        <f>IF(P42="",0,(R$4*(101+(1000*LOG(P$4,10))-(1000*LOG(P42,10)))))</f>
        <v>0</v>
      </c>
      <c r="S42" s="107"/>
      <c r="T42" s="21">
        <f>IF(AND(T$1&lt;&gt;$F42,S42&gt;0)=TRUE,1,"")</f>
      </c>
      <c r="U42" s="35">
        <f>IF(S42="",0,(U$4*(101+(1000*LOG(S$4,10))-(1000*LOG(S42,10)))))</f>
        <v>0</v>
      </c>
      <c r="W42" s="58">
        <f>IF(AND(W$1&lt;&gt;$F42,V42&gt;0)=TRUE,1,"")</f>
      </c>
      <c r="X42" s="59">
        <f>IF(V42="",0,(X$4*(101+(1000*LOG(V$4,10))-(1000*LOG(V42,10)))))</f>
        <v>0</v>
      </c>
      <c r="Z42" s="21">
        <f>IF(AND(Z$1&lt;&gt;$F42,Y42&gt;0)=TRUE,1,"")</f>
      </c>
      <c r="AA42" s="35">
        <f>IF(Y42="",0,(AA$4*(101+(1000*LOG(Y$4,10))-(1000*LOG(Y42,10)))))</f>
        <v>0</v>
      </c>
      <c r="AC42" s="58">
        <f>IF(AND(AC$1&lt;&gt;$F42,AB42&gt;0)=TRUE,1,"")</f>
      </c>
      <c r="AD42" s="59">
        <f>IF(AB42="",0,(AD$4*(101+(1000*LOG(AB$4,10))-(1000*LOG(AB42,10)))))</f>
        <v>0</v>
      </c>
      <c r="AF42" s="21">
        <f>IF(AND(AF$1&lt;&gt;$F42,AE42&gt;0)=TRUE,1,"")</f>
      </c>
      <c r="AG42" s="37">
        <f>IF(AE42="",0,(AG$4*(101+(1000*LOG(AE$4,10))-(1000*LOG(AE42,10)))))</f>
        <v>0</v>
      </c>
      <c r="AI42" s="58">
        <f>IF(AND(AI$1&lt;&gt;$F42,AH42&gt;0)=TRUE,1,"")</f>
      </c>
      <c r="AJ42" s="59">
        <f>IF(AH42="",0,(AJ$4*(101+(1000*LOG(AH$4,10))-(1000*LOG(AH42,10)))))</f>
        <v>0</v>
      </c>
      <c r="AL42" s="21">
        <f>IF(AND(AL$1&lt;&gt;$F42,AK42&gt;0)=TRUE,1,"")</f>
      </c>
      <c r="AM42" s="37">
        <f>IF(AK42="",0,(AM$4*(101+(1000*LOG(AK$4,10))-(1000*LOG(AK42,10)))))</f>
        <v>0</v>
      </c>
      <c r="AO42" s="58">
        <f>IF(AND(AO$1&lt;&gt;$F42,AN42&gt;0)=TRUE,1,"")</f>
      </c>
      <c r="AP42" s="59">
        <f>IF(AN42="",0,(AP$4*(101+(1000*LOG(AN$4,10))-(1000*LOG(AN42,10)))))</f>
        <v>0</v>
      </c>
      <c r="AR42" s="21">
        <f>IF(AND(AR$1&lt;&gt;$F42,AQ42&gt;0)=TRUE,1,"")</f>
      </c>
      <c r="AS42" s="37">
        <f>IF(AQ42="",0,(AS$4*(101+(1000*LOG(AQ$4,10))-(1000*LOG(AQ42,10)))))</f>
        <v>0</v>
      </c>
      <c r="AU42" s="58">
        <f>IF(AND(AU$1&lt;&gt;$F42,AT42&gt;0)=TRUE,1,"")</f>
      </c>
      <c r="AV42" s="59">
        <f>IF(AT42="",0,(AV$4*(101+(1000*LOG(AT$4,10))-(1000*LOG(AT42,10)))))</f>
        <v>0</v>
      </c>
      <c r="AX42" s="21">
        <f>IF(AND(AX$1&lt;&gt;$F42,AW42&gt;0)=TRUE,1,"")</f>
      </c>
      <c r="AY42" s="37">
        <f>IF(AW42="",0,(AY$4*(101+(1000*LOG(AW$4,10))-(1000*LOG(AW42,10)))))</f>
        <v>0</v>
      </c>
      <c r="BA42" s="58">
        <f>IF(AND(BA$1&lt;&gt;$F42,AZ42&gt;0)=TRUE,1,"")</f>
      </c>
      <c r="BB42" s="59">
        <f>IF(AZ42="",0,(BB$4*(101+(1000*LOG(AZ$4,10))-(1000*LOG(AZ42,10)))))</f>
        <v>0</v>
      </c>
      <c r="BD42" s="21">
        <f>IF(AND(BD$1&lt;&gt;$F42,BC42&gt;0)=TRUE,1,"")</f>
      </c>
      <c r="BE42" s="37">
        <f>IF(BC42="",0,(BE$4*(101+(1000*LOG(BC$4,10))-(1000*LOG(BC42,10)))))</f>
        <v>0</v>
      </c>
      <c r="BG42" s="58">
        <f>IF(AND(BG$1&lt;&gt;$F42,BF42&gt;0)=TRUE,1,"")</f>
      </c>
      <c r="BH42" s="59">
        <f>IF(BF42="",0,(BH$4*(101+(1000*LOG(BF$4,10))-(1000*LOG(BF42,10)))))</f>
        <v>0</v>
      </c>
      <c r="BJ42" s="21">
        <f>IF(AND(BJ$1&lt;&gt;$F42,BI42&gt;0)=TRUE,1,"")</f>
      </c>
      <c r="BK42" s="37">
        <f>IF(BI42="",0,(BK$4*(101+(1000*LOG(BI$4,10))-(1000*LOG(BI42,10)))))</f>
        <v>0</v>
      </c>
      <c r="BM42" s="58">
        <f>IF(AND(BM$1&lt;&gt;$F42,BL42&gt;0)=TRUE,1,"")</f>
      </c>
      <c r="BN42" s="59">
        <f>IF(BL42="",0,(BN$4*(101+(1000*LOG(BL$4,10))-(1000*LOG(BL42,10)))))</f>
        <v>0</v>
      </c>
      <c r="BP42" s="21">
        <f>IF(AND(BP$1&lt;&gt;$F42,BO42&gt;0)=TRUE,1,"")</f>
      </c>
      <c r="BQ42" s="37">
        <f>IF(BO42="",0,(BQ$4*(101+(1000*LOG(BO$4,10))-(1000*LOG(BO42,10)))))</f>
        <v>0</v>
      </c>
      <c r="BR42" s="36">
        <f>L42+O42+R42+U42+X42+AA42+AD42+AG42+AJ42+AM42+AP42+AS42+AV42+AY42+BB42+BE42+BH42+BK42+BN42+BQ42</f>
        <v>154.6848589627764</v>
      </c>
      <c r="BS42" s="39">
        <f>CQ42</f>
        <v>154.6848589627764</v>
      </c>
      <c r="BT42" s="21">
        <f>IF(MAX(BP42,BM42,BJ42,BG42,BD42,BA42,AX42,AU42,AR42,AO42,AL42,AI42,AF42,AC42,Z42,W42,T42,Q42,N42,K42)&gt;0,"*","")</f>
      </c>
      <c r="BU42" s="37">
        <f>IF(BT42="*",BS42*0.05,0)</f>
        <v>0</v>
      </c>
      <c r="BV42" s="40">
        <f>BS42+BU42</f>
        <v>154.6848589627764</v>
      </c>
      <c r="BW42" s="33">
        <f>L42</f>
        <v>154.6848589627764</v>
      </c>
      <c r="BX42" s="33">
        <f>O42</f>
        <v>0</v>
      </c>
      <c r="BY42" s="33">
        <f>R42</f>
        <v>0</v>
      </c>
      <c r="BZ42" s="33">
        <f>U42</f>
        <v>0</v>
      </c>
      <c r="CA42" s="33">
        <f>X42</f>
        <v>0</v>
      </c>
      <c r="CB42" s="33">
        <f>AA42</f>
        <v>0</v>
      </c>
      <c r="CC42" s="33">
        <f>AD42</f>
        <v>0</v>
      </c>
      <c r="CD42" s="33">
        <f>AG42</f>
        <v>0</v>
      </c>
      <c r="CE42" s="33">
        <f>AJ42</f>
        <v>0</v>
      </c>
      <c r="CF42" s="33">
        <f>AM42</f>
        <v>0</v>
      </c>
      <c r="CG42" s="33">
        <f>AP42</f>
        <v>0</v>
      </c>
      <c r="CH42" s="33">
        <f>AS42</f>
        <v>0</v>
      </c>
      <c r="CI42" s="33">
        <f>AV42</f>
        <v>0</v>
      </c>
      <c r="CJ42" s="33">
        <f>AY42</f>
        <v>0</v>
      </c>
      <c r="CK42" s="33">
        <f>BB42</f>
        <v>0</v>
      </c>
      <c r="CL42" s="33">
        <f>BE42</f>
        <v>0</v>
      </c>
      <c r="CM42" s="33">
        <f>BH42</f>
        <v>0</v>
      </c>
      <c r="CN42" s="33">
        <f>BK42</f>
        <v>0</v>
      </c>
      <c r="CO42" s="33">
        <f>BN42</f>
        <v>0</v>
      </c>
      <c r="CP42" s="33">
        <f>BQ42</f>
        <v>0</v>
      </c>
      <c r="CQ42" s="33">
        <f>(LARGE(BW42:CP42,1))+(LARGE(BW42:CP42,2))+(LARGE(BW42:CP42,3))+(LARGE(BW42:CP42,4))+(LARGE(BW42:CP42,5))</f>
        <v>154.6848589627764</v>
      </c>
    </row>
    <row r="43" spans="1:95" ht="12.75" customHeight="1">
      <c r="A43" s="31">
        <v>39</v>
      </c>
      <c r="B43" s="147" t="s">
        <v>142</v>
      </c>
      <c r="C43" s="159" t="s">
        <v>68</v>
      </c>
      <c r="D43" s="89">
        <v>1</v>
      </c>
      <c r="E43" s="109" t="s">
        <v>17</v>
      </c>
      <c r="F43" s="150">
        <v>1</v>
      </c>
      <c r="G43" s="150" t="s">
        <v>97</v>
      </c>
      <c r="H43" s="109"/>
      <c r="I43" s="74">
        <f>BV43</f>
        <v>143.4038485530873</v>
      </c>
      <c r="J43" s="118">
        <v>39</v>
      </c>
      <c r="K43" s="58">
        <f>IF(AND(K$1&lt;&gt;$F43,J43&gt;0)=TRUE,1,"")</f>
      </c>
      <c r="L43" s="59">
        <f>IF(J43="",0,(L$4*(101+(1000*LOG(J$4,10))-(1000*LOG(J43,10)))))</f>
        <v>143.4038485530873</v>
      </c>
      <c r="M43" s="107"/>
      <c r="N43" s="21">
        <f>IF(AND(N$1&lt;&gt;$F43,M43&gt;0)=TRUE,1,"")</f>
      </c>
      <c r="O43" s="35">
        <f>IF(M43="",0,(O$4*(101+(1000*LOG(M$4,10))-(1000*LOG(M43,10)))))</f>
        <v>0</v>
      </c>
      <c r="Q43" s="58">
        <f>IF(AND(Q$1&lt;&gt;$F43,P43&gt;0)=TRUE,1,"")</f>
      </c>
      <c r="R43" s="59">
        <f>IF(P43="",0,(R$4*(101+(1000*LOG(P$4,10))-(1000*LOG(P43,10)))))</f>
        <v>0</v>
      </c>
      <c r="S43" s="107"/>
      <c r="T43" s="21">
        <f>IF(AND(T$1&lt;&gt;$F43,S43&gt;0)=TRUE,1,"")</f>
      </c>
      <c r="U43" s="35">
        <f>IF(S43="",0,(U$4*(101+(1000*LOG(S$4,10))-(1000*LOG(S43,10)))))</f>
        <v>0</v>
      </c>
      <c r="W43" s="58">
        <f>IF(AND(W$1&lt;&gt;$F43,V43&gt;0)=TRUE,1,"")</f>
      </c>
      <c r="X43" s="59">
        <f>IF(V43="",0,(X$4*(101+(1000*LOG(V$4,10))-(1000*LOG(V43,10)))))</f>
        <v>0</v>
      </c>
      <c r="Z43" s="21">
        <f>IF(AND(Z$1&lt;&gt;$F43,Y43&gt;0)=TRUE,1,"")</f>
      </c>
      <c r="AA43" s="35">
        <f>IF(Y43="",0,(AA$4*(101+(1000*LOG(Y$4,10))-(1000*LOG(Y43,10)))))</f>
        <v>0</v>
      </c>
      <c r="AC43" s="58">
        <f>IF(AND(AC$1&lt;&gt;$F43,AB43&gt;0)=TRUE,1,"")</f>
      </c>
      <c r="AD43" s="59">
        <f>IF(AB43="",0,(AD$4*(101+(1000*LOG(AB$4,10))-(1000*LOG(AB43,10)))))</f>
        <v>0</v>
      </c>
      <c r="AF43" s="21">
        <f>IF(AND(AF$1&lt;&gt;$F43,AE43&gt;0)=TRUE,1,"")</f>
      </c>
      <c r="AG43" s="37">
        <f>IF(AE43="",0,(AG$4*(101+(1000*LOG(AE$4,10))-(1000*LOG(AE43,10)))))</f>
        <v>0</v>
      </c>
      <c r="AI43" s="58">
        <f>IF(AND(AI$1&lt;&gt;$F43,AH43&gt;0)=TRUE,1,"")</f>
      </c>
      <c r="AJ43" s="59">
        <f>IF(AH43="",0,(AJ$4*(101+(1000*LOG(AH$4,10))-(1000*LOG(AH43,10)))))</f>
        <v>0</v>
      </c>
      <c r="AL43" s="21">
        <f>IF(AND(AL$1&lt;&gt;$F43,AK43&gt;0)=TRUE,1,"")</f>
      </c>
      <c r="AM43" s="37">
        <f>IF(AK43="",0,(AM$4*(101+(1000*LOG(AK$4,10))-(1000*LOG(AK43,10)))))</f>
        <v>0</v>
      </c>
      <c r="AO43" s="58">
        <f>IF(AND(AO$1&lt;&gt;$F43,AN43&gt;0)=TRUE,1,"")</f>
      </c>
      <c r="AP43" s="59">
        <f>IF(AN43="",0,(AP$4*(101+(1000*LOG(AN$4,10))-(1000*LOG(AN43,10)))))</f>
        <v>0</v>
      </c>
      <c r="AR43" s="21">
        <f>IF(AND(AR$1&lt;&gt;$F43,AQ43&gt;0)=TRUE,1,"")</f>
      </c>
      <c r="AS43" s="37">
        <f>IF(AQ43="",0,(AS$4*(101+(1000*LOG(AQ$4,10))-(1000*LOG(AQ43,10)))))</f>
        <v>0</v>
      </c>
      <c r="AU43" s="58">
        <f>IF(AND(AU$1&lt;&gt;$F43,AT43&gt;0)=TRUE,1,"")</f>
      </c>
      <c r="AV43" s="59">
        <f>IF(AT43="",0,(AV$4*(101+(1000*LOG(AT$4,10))-(1000*LOG(AT43,10)))))</f>
        <v>0</v>
      </c>
      <c r="AX43" s="21">
        <f>IF(AND(AX$1&lt;&gt;$F43,AW43&gt;0)=TRUE,1,"")</f>
      </c>
      <c r="AY43" s="37">
        <f>IF(AW43="",0,(AY$4*(101+(1000*LOG(AW$4,10))-(1000*LOG(AW43,10)))))</f>
        <v>0</v>
      </c>
      <c r="BA43" s="58">
        <f>IF(AND(BA$1&lt;&gt;$F43,AZ43&gt;0)=TRUE,1,"")</f>
      </c>
      <c r="BB43" s="59">
        <f>IF(AZ43="",0,(BB$4*(101+(1000*LOG(AZ$4,10))-(1000*LOG(AZ43,10)))))</f>
        <v>0</v>
      </c>
      <c r="BD43" s="21">
        <f>IF(AND(BD$1&lt;&gt;$F43,BC43&gt;0)=TRUE,1,"")</f>
      </c>
      <c r="BE43" s="37">
        <f>IF(BC43="",0,(BE$4*(101+(1000*LOG(BC$4,10))-(1000*LOG(BC43,10)))))</f>
        <v>0</v>
      </c>
      <c r="BG43" s="58">
        <f>IF(AND(BG$1&lt;&gt;$F43,BF43&gt;0)=TRUE,1,"")</f>
      </c>
      <c r="BH43" s="59">
        <f>IF(BF43="",0,(BH$4*(101+(1000*LOG(BF$4,10))-(1000*LOG(BF43,10)))))</f>
        <v>0</v>
      </c>
      <c r="BJ43" s="21">
        <f>IF(AND(BJ$1&lt;&gt;$F43,BI43&gt;0)=TRUE,1,"")</f>
      </c>
      <c r="BK43" s="37">
        <f>IF(BI43="",0,(BK$4*(101+(1000*LOG(BI$4,10))-(1000*LOG(BI43,10)))))</f>
        <v>0</v>
      </c>
      <c r="BM43" s="58">
        <f>IF(AND(BM$1&lt;&gt;$F43,BL43&gt;0)=TRUE,1,"")</f>
      </c>
      <c r="BN43" s="59">
        <f>IF(BL43="",0,(BN$4*(101+(1000*LOG(BL$4,10))-(1000*LOG(BL43,10)))))</f>
        <v>0</v>
      </c>
      <c r="BP43" s="21">
        <f>IF(AND(BP$1&lt;&gt;$F43,BO43&gt;0)=TRUE,1,"")</f>
      </c>
      <c r="BQ43" s="37">
        <f>IF(BO43="",0,(BQ$4*(101+(1000*LOG(BO$4,10))-(1000*LOG(BO43,10)))))</f>
        <v>0</v>
      </c>
      <c r="BR43" s="36">
        <f>L43+O43+R43+U43+X43+AA43+AD43+AG43+AJ43+AM43+AP43+AS43+AV43+AY43+BB43+BE43+BH43+BK43+BN43+BQ43</f>
        <v>143.4038485530873</v>
      </c>
      <c r="BS43" s="39">
        <f>CQ43</f>
        <v>143.4038485530873</v>
      </c>
      <c r="BT43" s="21">
        <f>IF(MAX(BP43,BM43,BJ43,BG43,BD43,BA43,AX43,AU43,AR43,AO43,AL43,AI43,AF43,AC43,Z43,W43,T43,Q43,N43,K43)&gt;0,"*","")</f>
      </c>
      <c r="BU43" s="37">
        <f>IF(BT43="*",BS43*0.05,0)</f>
        <v>0</v>
      </c>
      <c r="BV43" s="40">
        <f>BS43+BU43</f>
        <v>143.4038485530873</v>
      </c>
      <c r="BW43" s="33">
        <f>L43</f>
        <v>143.4038485530873</v>
      </c>
      <c r="BX43" s="33">
        <f>O43</f>
        <v>0</v>
      </c>
      <c r="BY43" s="33">
        <f>R43</f>
        <v>0</v>
      </c>
      <c r="BZ43" s="33">
        <f>U43</f>
        <v>0</v>
      </c>
      <c r="CA43" s="33">
        <f>X43</f>
        <v>0</v>
      </c>
      <c r="CB43" s="33">
        <f>AA43</f>
        <v>0</v>
      </c>
      <c r="CC43" s="33">
        <f>AD43</f>
        <v>0</v>
      </c>
      <c r="CD43" s="33">
        <f>AG43</f>
        <v>0</v>
      </c>
      <c r="CE43" s="33">
        <f>AJ43</f>
        <v>0</v>
      </c>
      <c r="CF43" s="33">
        <f>AM43</f>
        <v>0</v>
      </c>
      <c r="CG43" s="33">
        <f>AP43</f>
        <v>0</v>
      </c>
      <c r="CH43" s="33">
        <f>AS43</f>
        <v>0</v>
      </c>
      <c r="CI43" s="33">
        <f>AV43</f>
        <v>0</v>
      </c>
      <c r="CJ43" s="33">
        <f>AY43</f>
        <v>0</v>
      </c>
      <c r="CK43" s="33">
        <f>BB43</f>
        <v>0</v>
      </c>
      <c r="CL43" s="33">
        <f>BE43</f>
        <v>0</v>
      </c>
      <c r="CM43" s="33">
        <f>BH43</f>
        <v>0</v>
      </c>
      <c r="CN43" s="33">
        <f>BK43</f>
        <v>0</v>
      </c>
      <c r="CO43" s="33">
        <f>BN43</f>
        <v>0</v>
      </c>
      <c r="CP43" s="33">
        <f>BQ43</f>
        <v>0</v>
      </c>
      <c r="CQ43" s="33">
        <f>(LARGE(BW43:CP43,1))+(LARGE(BW43:CP43,2))+(LARGE(BW43:CP43,3))+(LARGE(BW43:CP43,4))+(LARGE(BW43:CP43,5))</f>
        <v>143.4038485530873</v>
      </c>
    </row>
    <row r="44" spans="1:95" ht="12.75">
      <c r="A44" s="31">
        <v>40</v>
      </c>
      <c r="B44" s="147" t="s">
        <v>38</v>
      </c>
      <c r="C44" s="159" t="s">
        <v>20</v>
      </c>
      <c r="D44" s="89">
        <v>1</v>
      </c>
      <c r="E44" s="109" t="s">
        <v>17</v>
      </c>
      <c r="F44" s="150">
        <v>1</v>
      </c>
      <c r="G44" s="150" t="s">
        <v>97</v>
      </c>
      <c r="H44" s="109"/>
      <c r="I44" s="74">
        <f>BV44</f>
        <v>132.40846425162408</v>
      </c>
      <c r="J44" s="118">
        <v>40</v>
      </c>
      <c r="K44" s="58">
        <f>IF(AND(K$1&lt;&gt;$F44,J44&gt;0)=TRUE,1,"")</f>
      </c>
      <c r="L44" s="59">
        <f>IF(J44="",0,(L$4*(101+(1000*LOG(J$4,10))-(1000*LOG(J44,10)))))</f>
        <v>132.40846425162408</v>
      </c>
      <c r="M44" s="107"/>
      <c r="N44" s="21">
        <f>IF(AND(N$1&lt;&gt;$F44,M44&gt;0)=TRUE,1,"")</f>
      </c>
      <c r="O44" s="35">
        <f>IF(M44="",0,(O$4*(101+(1000*LOG(M$4,10))-(1000*LOG(M44,10)))))</f>
        <v>0</v>
      </c>
      <c r="Q44" s="58">
        <f>IF(AND(Q$1&lt;&gt;$F44,P44&gt;0)=TRUE,1,"")</f>
      </c>
      <c r="R44" s="59">
        <f>IF(P44="",0,(R$4*(101+(1000*LOG(P$4,10))-(1000*LOG(P44,10)))))</f>
        <v>0</v>
      </c>
      <c r="S44" s="107"/>
      <c r="T44" s="21">
        <f>IF(AND(T$1&lt;&gt;$F44,S44&gt;0)=TRUE,1,"")</f>
      </c>
      <c r="U44" s="35">
        <f>IF(S44="",0,(U$4*(101+(1000*LOG(S$4,10))-(1000*LOG(S44,10)))))</f>
        <v>0</v>
      </c>
      <c r="W44" s="58">
        <f>IF(AND(W$1&lt;&gt;$F44,V44&gt;0)=TRUE,1,"")</f>
      </c>
      <c r="X44" s="59">
        <f>IF(V44="",0,(X$4*(101+(1000*LOG(V$4,10))-(1000*LOG(V44,10)))))</f>
        <v>0</v>
      </c>
      <c r="Z44" s="21">
        <f>IF(AND(Z$1&lt;&gt;$F44,Y44&gt;0)=TRUE,1,"")</f>
      </c>
      <c r="AA44" s="35">
        <f>IF(Y44="",0,(AA$4*(101+(1000*LOG(Y$4,10))-(1000*LOG(Y44,10)))))</f>
        <v>0</v>
      </c>
      <c r="AC44" s="58">
        <f>IF(AND(AC$1&lt;&gt;$F44,AB44&gt;0)=TRUE,1,"")</f>
      </c>
      <c r="AD44" s="59">
        <f>IF(AB44="",0,(AD$4*(101+(1000*LOG(AB$4,10))-(1000*LOG(AB44,10)))))</f>
        <v>0</v>
      </c>
      <c r="AF44" s="21">
        <f>IF(AND(AF$1&lt;&gt;$F44,AE44&gt;0)=TRUE,1,"")</f>
      </c>
      <c r="AG44" s="37">
        <f>IF(AE44="",0,(AG$4*(101+(1000*LOG(AE$4,10))-(1000*LOG(AE44,10)))))</f>
        <v>0</v>
      </c>
      <c r="AI44" s="58">
        <f>IF(AND(AI$1&lt;&gt;$F44,AH44&gt;0)=TRUE,1,"")</f>
      </c>
      <c r="AJ44" s="59">
        <f>IF(AH44="",0,(AJ$4*(101+(1000*LOG(AH$4,10))-(1000*LOG(AH44,10)))))</f>
        <v>0</v>
      </c>
      <c r="AL44" s="21">
        <f>IF(AND(AL$1&lt;&gt;$F44,AK44&gt;0)=TRUE,1,"")</f>
      </c>
      <c r="AM44" s="37">
        <f>IF(AK44="",0,(AM$4*(101+(1000*LOG(AK$4,10))-(1000*LOG(AK44,10)))))</f>
        <v>0</v>
      </c>
      <c r="AO44" s="58">
        <f>IF(AND(AO$1&lt;&gt;$F44,AN44&gt;0)=TRUE,1,"")</f>
      </c>
      <c r="AP44" s="59">
        <f>IF(AN44="",0,(AP$4*(101+(1000*LOG(AN$4,10))-(1000*LOG(AN44,10)))))</f>
        <v>0</v>
      </c>
      <c r="AR44" s="21">
        <f>IF(AND(AR$1&lt;&gt;$F44,AQ44&gt;0)=TRUE,1,"")</f>
      </c>
      <c r="AS44" s="37">
        <f>IF(AQ44="",0,(AS$4*(101+(1000*LOG(AQ$4,10))-(1000*LOG(AQ44,10)))))</f>
        <v>0</v>
      </c>
      <c r="AU44" s="58">
        <f>IF(AND(AU$1&lt;&gt;$F44,AT44&gt;0)=TRUE,1,"")</f>
      </c>
      <c r="AV44" s="59">
        <f>IF(AT44="",0,(AV$4*(101+(1000*LOG(AT$4,10))-(1000*LOG(AT44,10)))))</f>
        <v>0</v>
      </c>
      <c r="AX44" s="21">
        <f>IF(AND(AX$1&lt;&gt;$F44,AW44&gt;0)=TRUE,1,"")</f>
      </c>
      <c r="AY44" s="37">
        <f>IF(AW44="",0,(AY$4*(101+(1000*LOG(AW$4,10))-(1000*LOG(AW44,10)))))</f>
        <v>0</v>
      </c>
      <c r="BA44" s="58">
        <f>IF(AND(BA$1&lt;&gt;$F44,AZ44&gt;0)=TRUE,1,"")</f>
      </c>
      <c r="BB44" s="59">
        <f>IF(AZ44="",0,(BB$4*(101+(1000*LOG(AZ$4,10))-(1000*LOG(AZ44,10)))))</f>
        <v>0</v>
      </c>
      <c r="BD44" s="21">
        <f>IF(AND(BD$1&lt;&gt;$F44,BC44&gt;0)=TRUE,1,"")</f>
      </c>
      <c r="BE44" s="37">
        <f>IF(BC44="",0,(BE$4*(101+(1000*LOG(BC$4,10))-(1000*LOG(BC44,10)))))</f>
        <v>0</v>
      </c>
      <c r="BG44" s="58">
        <f>IF(AND(BG$1&lt;&gt;$F44,BF44&gt;0)=TRUE,1,"")</f>
      </c>
      <c r="BH44" s="59">
        <f>IF(BF44="",0,(BH$4*(101+(1000*LOG(BF$4,10))-(1000*LOG(BF44,10)))))</f>
        <v>0</v>
      </c>
      <c r="BJ44" s="21">
        <f>IF(AND(BJ$1&lt;&gt;$F44,BI44&gt;0)=TRUE,1,"")</f>
      </c>
      <c r="BK44" s="37">
        <f>IF(BI44="",0,(BK$4*(101+(1000*LOG(BI$4,10))-(1000*LOG(BI44,10)))))</f>
        <v>0</v>
      </c>
      <c r="BM44" s="58">
        <f>IF(AND(BM$1&lt;&gt;$F44,BL44&gt;0)=TRUE,1,"")</f>
      </c>
      <c r="BN44" s="59">
        <f>IF(BL44="",0,(BN$4*(101+(1000*LOG(BL$4,10))-(1000*LOG(BL44,10)))))</f>
        <v>0</v>
      </c>
      <c r="BP44" s="21">
        <f>IF(AND(BP$1&lt;&gt;$F44,BO44&gt;0)=TRUE,1,"")</f>
      </c>
      <c r="BQ44" s="37">
        <f>IF(BO44="",0,(BQ$4*(101+(1000*LOG(BO$4,10))-(1000*LOG(BO44,10)))))</f>
        <v>0</v>
      </c>
      <c r="BR44" s="36">
        <f>L44+O44+R44+U44+X44+AA44+AD44+AG44+AJ44+AM44+AP44+AS44+AV44+AY44+BB44+BE44+BH44+BK44+BN44+BQ44</f>
        <v>132.40846425162408</v>
      </c>
      <c r="BS44" s="39">
        <f>CQ44</f>
        <v>132.40846425162408</v>
      </c>
      <c r="BT44" s="21">
        <f>IF(MAX(BP44,BM44,BJ44,BG44,BD44,BA44,AX44,AU44,AR44,AO44,AL44,AI44,AF44,AC44,Z44,W44,T44,Q44,N44,K44)&gt;0,"*","")</f>
      </c>
      <c r="BU44" s="37">
        <f>IF(BT44="*",BS44*0.05,0)</f>
        <v>0</v>
      </c>
      <c r="BV44" s="40">
        <f>BS44+BU44</f>
        <v>132.40846425162408</v>
      </c>
      <c r="BW44" s="33">
        <f>L44</f>
        <v>132.40846425162408</v>
      </c>
      <c r="BX44" s="33">
        <f>O44</f>
        <v>0</v>
      </c>
      <c r="BY44" s="33">
        <f>R44</f>
        <v>0</v>
      </c>
      <c r="BZ44" s="33">
        <f>U44</f>
        <v>0</v>
      </c>
      <c r="CA44" s="33">
        <f>X44</f>
        <v>0</v>
      </c>
      <c r="CB44" s="33">
        <f>AA44</f>
        <v>0</v>
      </c>
      <c r="CC44" s="33">
        <f>AD44</f>
        <v>0</v>
      </c>
      <c r="CD44" s="33">
        <f>AG44</f>
        <v>0</v>
      </c>
      <c r="CE44" s="33">
        <f>AJ44</f>
        <v>0</v>
      </c>
      <c r="CF44" s="33">
        <f>AM44</f>
        <v>0</v>
      </c>
      <c r="CG44" s="33">
        <f>AP44</f>
        <v>0</v>
      </c>
      <c r="CH44" s="33">
        <f>AS44</f>
        <v>0</v>
      </c>
      <c r="CI44" s="33">
        <f>AV44</f>
        <v>0</v>
      </c>
      <c r="CJ44" s="33">
        <f>AY44</f>
        <v>0</v>
      </c>
      <c r="CK44" s="33">
        <f>BB44</f>
        <v>0</v>
      </c>
      <c r="CL44" s="33">
        <f>BE44</f>
        <v>0</v>
      </c>
      <c r="CM44" s="33">
        <f>BH44</f>
        <v>0</v>
      </c>
      <c r="CN44" s="33">
        <f>BK44</f>
        <v>0</v>
      </c>
      <c r="CO44" s="33">
        <f>BN44</f>
        <v>0</v>
      </c>
      <c r="CP44" s="33">
        <f>BQ44</f>
        <v>0</v>
      </c>
      <c r="CQ44" s="33">
        <f>(LARGE(BW44:CP44,1))+(LARGE(BW44:CP44,2))+(LARGE(BW44:CP44,3))+(LARGE(BW44:CP44,4))+(LARGE(BW44:CP44,5))</f>
        <v>132.40846425162408</v>
      </c>
    </row>
    <row r="45" spans="1:95" ht="12.75" customHeight="1">
      <c r="A45" s="31">
        <v>41</v>
      </c>
      <c r="B45" s="147" t="s">
        <v>150</v>
      </c>
      <c r="C45" s="159" t="s">
        <v>125</v>
      </c>
      <c r="D45" s="89">
        <v>1</v>
      </c>
      <c r="E45" s="109" t="s">
        <v>118</v>
      </c>
      <c r="F45" s="150">
        <v>3</v>
      </c>
      <c r="G45" s="150" t="s">
        <v>97</v>
      </c>
      <c r="H45" s="109"/>
      <c r="I45" s="74">
        <f>BV45</f>
        <v>127.76882880284344</v>
      </c>
      <c r="J45" s="118">
        <v>41</v>
      </c>
      <c r="K45" s="58">
        <f>IF(AND(K$1&lt;&gt;$F45,J45&gt;0)=TRUE,1,"")</f>
        <v>1</v>
      </c>
      <c r="L45" s="59">
        <f>IF(J45="",0,(L$4*(101+(1000*LOG(J$4,10))-(1000*LOG(J45,10)))))</f>
        <v>121.6845988598509</v>
      </c>
      <c r="M45" s="107"/>
      <c r="N45" s="21">
        <f>IF(AND(N$1&lt;&gt;$F45,M45&gt;0)=TRUE,1,"")</f>
      </c>
      <c r="O45" s="35">
        <f>IF(M45="",0,(O$4*(101+(1000*LOG(M$4,10))-(1000*LOG(M45,10)))))</f>
        <v>0</v>
      </c>
      <c r="Q45" s="58">
        <f>IF(AND(Q$1&lt;&gt;$F45,P45&gt;0)=TRUE,1,"")</f>
      </c>
      <c r="R45" s="59">
        <f>IF(P45="",0,(R$4*(101+(1000*LOG(P$4,10))-(1000*LOG(P45,10)))))</f>
        <v>0</v>
      </c>
      <c r="S45" s="107"/>
      <c r="T45" s="21">
        <f>IF(AND(T$1&lt;&gt;$F45,S45&gt;0)=TRUE,1,"")</f>
      </c>
      <c r="U45" s="35">
        <f>IF(S45="",0,(U$4*(101+(1000*LOG(S$4,10))-(1000*LOG(S45,10)))))</f>
        <v>0</v>
      </c>
      <c r="W45" s="58">
        <f>IF(AND(W$1&lt;&gt;$F45,V45&gt;0)=TRUE,1,"")</f>
      </c>
      <c r="X45" s="59">
        <f>IF(V45="",0,(X$4*(101+(1000*LOG(V$4,10))-(1000*LOG(V45,10)))))</f>
        <v>0</v>
      </c>
      <c r="Z45" s="21">
        <f>IF(AND(Z$1&lt;&gt;$F45,Y45&gt;0)=TRUE,1,"")</f>
      </c>
      <c r="AA45" s="35">
        <f>IF(Y45="",0,(AA$4*(101+(1000*LOG(Y$4,10))-(1000*LOG(Y45,10)))))</f>
        <v>0</v>
      </c>
      <c r="AC45" s="58">
        <f>IF(AND(AC$1&lt;&gt;$F45,AB45&gt;0)=TRUE,1,"")</f>
      </c>
      <c r="AD45" s="59">
        <f>IF(AB45="",0,(AD$4*(101+(1000*LOG(AB$4,10))-(1000*LOG(AB45,10)))))</f>
        <v>0</v>
      </c>
      <c r="AF45" s="21">
        <f>IF(AND(AF$1&lt;&gt;$F45,AE45&gt;0)=TRUE,1,"")</f>
      </c>
      <c r="AG45" s="37">
        <f>IF(AE45="",0,(AG$4*(101+(1000*LOG(AE$4,10))-(1000*LOG(AE45,10)))))</f>
        <v>0</v>
      </c>
      <c r="AI45" s="58">
        <f>IF(AND(AI$1&lt;&gt;$F45,AH45&gt;0)=TRUE,1,"")</f>
      </c>
      <c r="AJ45" s="59">
        <f>IF(AH45="",0,(AJ$4*(101+(1000*LOG(AH$4,10))-(1000*LOG(AH45,10)))))</f>
        <v>0</v>
      </c>
      <c r="AL45" s="21">
        <f>IF(AND(AL$1&lt;&gt;$F45,AK45&gt;0)=TRUE,1,"")</f>
      </c>
      <c r="AM45" s="37">
        <f>IF(AK45="",0,(AM$4*(101+(1000*LOG(AK$4,10))-(1000*LOG(AK45,10)))))</f>
        <v>0</v>
      </c>
      <c r="AO45" s="58">
        <f>IF(AND(AO$1&lt;&gt;$F45,AN45&gt;0)=TRUE,1,"")</f>
      </c>
      <c r="AP45" s="59">
        <f>IF(AN45="",0,(AP$4*(101+(1000*LOG(AN$4,10))-(1000*LOG(AN45,10)))))</f>
        <v>0</v>
      </c>
      <c r="AR45" s="21">
        <f>IF(AND(AR$1&lt;&gt;$F45,AQ45&gt;0)=TRUE,1,"")</f>
      </c>
      <c r="AS45" s="37">
        <f>IF(AQ45="",0,(AS$4*(101+(1000*LOG(AQ$4,10))-(1000*LOG(AQ45,10)))))</f>
        <v>0</v>
      </c>
      <c r="AU45" s="58">
        <f>IF(AND(AU$1&lt;&gt;$F45,AT45&gt;0)=TRUE,1,"")</f>
      </c>
      <c r="AV45" s="59">
        <f>IF(AT45="",0,(AV$4*(101+(1000*LOG(AT$4,10))-(1000*LOG(AT45,10)))))</f>
        <v>0</v>
      </c>
      <c r="AX45" s="21">
        <f>IF(AND(AX$1&lt;&gt;$F45,AW45&gt;0)=TRUE,1,"")</f>
      </c>
      <c r="AY45" s="37">
        <f>IF(AW45="",0,(AY$4*(101+(1000*LOG(AW$4,10))-(1000*LOG(AW45,10)))))</f>
        <v>0</v>
      </c>
      <c r="BA45" s="58">
        <f>IF(AND(BA$1&lt;&gt;$F45,AZ45&gt;0)=TRUE,1,"")</f>
      </c>
      <c r="BB45" s="59">
        <f>IF(AZ45="",0,(BB$4*(101+(1000*LOG(AZ$4,10))-(1000*LOG(AZ45,10)))))</f>
        <v>0</v>
      </c>
      <c r="BD45" s="21">
        <f>IF(AND(BD$1&lt;&gt;$F45,BC45&gt;0)=TRUE,1,"")</f>
      </c>
      <c r="BE45" s="37">
        <f>IF(BC45="",0,(BE$4*(101+(1000*LOG(BC$4,10))-(1000*LOG(BC45,10)))))</f>
        <v>0</v>
      </c>
      <c r="BG45" s="58">
        <f>IF(AND(BG$1&lt;&gt;$F45,BF45&gt;0)=TRUE,1,"")</f>
      </c>
      <c r="BH45" s="59">
        <f>IF(BF45="",0,(BH$4*(101+(1000*LOG(BF$4,10))-(1000*LOG(BF45,10)))))</f>
        <v>0</v>
      </c>
      <c r="BJ45" s="21">
        <f>IF(AND(BJ$1&lt;&gt;$F45,BI45&gt;0)=TRUE,1,"")</f>
      </c>
      <c r="BK45" s="37">
        <f>IF(BI45="",0,(BK$4*(101+(1000*LOG(BI$4,10))-(1000*LOG(BI45,10)))))</f>
        <v>0</v>
      </c>
      <c r="BM45" s="58">
        <f>IF(AND(BM$1&lt;&gt;$F45,BL45&gt;0)=TRUE,1,"")</f>
      </c>
      <c r="BN45" s="59">
        <f>IF(BL45="",0,(BN$4*(101+(1000*LOG(BL$4,10))-(1000*LOG(BL45,10)))))</f>
        <v>0</v>
      </c>
      <c r="BP45" s="21">
        <f>IF(AND(BP$1&lt;&gt;$F45,BO45&gt;0)=TRUE,1,"")</f>
      </c>
      <c r="BQ45" s="37">
        <f>IF(BO45="",0,(BQ$4*(101+(1000*LOG(BO$4,10))-(1000*LOG(BO45,10)))))</f>
        <v>0</v>
      </c>
      <c r="BR45" s="36">
        <f>L45+O45+R45+U45+X45+AA45+AD45+AG45+AJ45+AM45+AP45+AS45+AV45+AY45+BB45+BE45+BH45+BK45+BN45+BQ45</f>
        <v>121.6845988598509</v>
      </c>
      <c r="BS45" s="39">
        <f>CQ45</f>
        <v>121.6845988598509</v>
      </c>
      <c r="BT45" s="21" t="str">
        <f>IF(MAX(BP45,BM45,BJ45,BG45,BD45,BA45,AX45,AU45,AR45,AO45,AL45,AI45,AF45,AC45,Z45,W45,T45,Q45,N45,K45)&gt;0,"*","")</f>
        <v>*</v>
      </c>
      <c r="BU45" s="37">
        <f>IF(BT45="*",BS45*0.05,0)</f>
        <v>6.084229942992545</v>
      </c>
      <c r="BV45" s="40">
        <f>BS45+BU45</f>
        <v>127.76882880284344</v>
      </c>
      <c r="BW45" s="33">
        <f>L45</f>
        <v>121.6845988598509</v>
      </c>
      <c r="BX45" s="33">
        <f>O45</f>
        <v>0</v>
      </c>
      <c r="BY45" s="33">
        <f>R45</f>
        <v>0</v>
      </c>
      <c r="BZ45" s="33">
        <f>U45</f>
        <v>0</v>
      </c>
      <c r="CA45" s="33">
        <f>X45</f>
        <v>0</v>
      </c>
      <c r="CB45" s="33">
        <f>AA45</f>
        <v>0</v>
      </c>
      <c r="CC45" s="33">
        <f>AD45</f>
        <v>0</v>
      </c>
      <c r="CD45" s="33">
        <f>AG45</f>
        <v>0</v>
      </c>
      <c r="CE45" s="33">
        <f>AJ45</f>
        <v>0</v>
      </c>
      <c r="CF45" s="33">
        <f>AM45</f>
        <v>0</v>
      </c>
      <c r="CG45" s="33">
        <f>AP45</f>
        <v>0</v>
      </c>
      <c r="CH45" s="33">
        <f>AS45</f>
        <v>0</v>
      </c>
      <c r="CI45" s="33">
        <f>AV45</f>
        <v>0</v>
      </c>
      <c r="CJ45" s="33">
        <f>AY45</f>
        <v>0</v>
      </c>
      <c r="CK45" s="33">
        <f>BB45</f>
        <v>0</v>
      </c>
      <c r="CL45" s="33">
        <f>BE45</f>
        <v>0</v>
      </c>
      <c r="CM45" s="33">
        <f>BH45</f>
        <v>0</v>
      </c>
      <c r="CN45" s="33">
        <f>BK45</f>
        <v>0</v>
      </c>
      <c r="CO45" s="33">
        <f>BN45</f>
        <v>0</v>
      </c>
      <c r="CP45" s="33">
        <f>BQ45</f>
        <v>0</v>
      </c>
      <c r="CQ45" s="33">
        <f>(LARGE(BW45:CP45,1))+(LARGE(BW45:CP45,2))+(LARGE(BW45:CP45,3))+(LARGE(BW45:CP45,4))+(LARGE(BW45:CP45,5))</f>
        <v>121.6845988598509</v>
      </c>
    </row>
    <row r="46" spans="1:95" ht="12.75" customHeight="1">
      <c r="A46" s="31">
        <v>42</v>
      </c>
      <c r="B46" s="147" t="s">
        <v>123</v>
      </c>
      <c r="C46" s="159" t="s">
        <v>124</v>
      </c>
      <c r="D46" s="89">
        <v>1</v>
      </c>
      <c r="E46" s="109" t="s">
        <v>118</v>
      </c>
      <c r="F46" s="150">
        <v>3</v>
      </c>
      <c r="G46" s="150" t="s">
        <v>97</v>
      </c>
      <c r="H46" s="109"/>
      <c r="I46" s="74">
        <f>BV46</f>
        <v>116.7801234407704</v>
      </c>
      <c r="J46" s="118">
        <v>42</v>
      </c>
      <c r="K46" s="58">
        <f>IF(AND(K$1&lt;&gt;$F46,J46&gt;0)=TRUE,1,"")</f>
        <v>1</v>
      </c>
      <c r="L46" s="59">
        <f>IF(J46="",0,(L$4*(101+(1000*LOG(J$4,10))-(1000*LOG(J46,10)))))</f>
        <v>111.2191651816861</v>
      </c>
      <c r="M46" s="107"/>
      <c r="N46" s="21">
        <f>IF(AND(N$1&lt;&gt;$F46,M46&gt;0)=TRUE,1,"")</f>
      </c>
      <c r="O46" s="35">
        <f>IF(M46="",0,(O$4*(101+(1000*LOG(M$4,10))-(1000*LOG(M46,10)))))</f>
        <v>0</v>
      </c>
      <c r="Q46" s="58">
        <f>IF(AND(Q$1&lt;&gt;$F46,P46&gt;0)=TRUE,1,"")</f>
      </c>
      <c r="R46" s="59">
        <f>IF(P46="",0,(R$4*(101+(1000*LOG(P$4,10))-(1000*LOG(P46,10)))))</f>
        <v>0</v>
      </c>
      <c r="S46" s="107"/>
      <c r="T46" s="21">
        <f>IF(AND(T$1&lt;&gt;$F46,S46&gt;0)=TRUE,1,"")</f>
      </c>
      <c r="U46" s="35">
        <f>IF(S46="",0,(U$4*(101+(1000*LOG(S$4,10))-(1000*LOG(S46,10)))))</f>
        <v>0</v>
      </c>
      <c r="W46" s="58">
        <f>IF(AND(W$1&lt;&gt;$F46,V46&gt;0)=TRUE,1,"")</f>
      </c>
      <c r="X46" s="59">
        <f>IF(V46="",0,(X$4*(101+(1000*LOG(V$4,10))-(1000*LOG(V46,10)))))</f>
        <v>0</v>
      </c>
      <c r="Z46" s="21">
        <f>IF(AND(Z$1&lt;&gt;$F46,Y46&gt;0)=TRUE,1,"")</f>
      </c>
      <c r="AA46" s="35">
        <f>IF(Y46="",0,(AA$4*(101+(1000*LOG(Y$4,10))-(1000*LOG(Y46,10)))))</f>
        <v>0</v>
      </c>
      <c r="AC46" s="58">
        <f>IF(AND(AC$1&lt;&gt;$F46,AB46&gt;0)=TRUE,1,"")</f>
      </c>
      <c r="AD46" s="59">
        <f>IF(AB46="",0,(AD$4*(101+(1000*LOG(AB$4,10))-(1000*LOG(AB46,10)))))</f>
        <v>0</v>
      </c>
      <c r="AF46" s="21">
        <f>IF(AND(AF$1&lt;&gt;$F46,AE46&gt;0)=TRUE,1,"")</f>
      </c>
      <c r="AG46" s="37">
        <f>IF(AE46="",0,(AG$4*(101+(1000*LOG(AE$4,10))-(1000*LOG(AE46,10)))))</f>
        <v>0</v>
      </c>
      <c r="AI46" s="58">
        <f>IF(AND(AI$1&lt;&gt;$F46,AH46&gt;0)=TRUE,1,"")</f>
      </c>
      <c r="AJ46" s="59">
        <f>IF(AH46="",0,(AJ$4*(101+(1000*LOG(AH$4,10))-(1000*LOG(AH46,10)))))</f>
        <v>0</v>
      </c>
      <c r="AL46" s="21">
        <f>IF(AND(AL$1&lt;&gt;$F46,AK46&gt;0)=TRUE,1,"")</f>
      </c>
      <c r="AM46" s="37">
        <f>IF(AK46="",0,(AM$4*(101+(1000*LOG(AK$4,10))-(1000*LOG(AK46,10)))))</f>
        <v>0</v>
      </c>
      <c r="AO46" s="58">
        <f>IF(AND(AO$1&lt;&gt;$F46,AN46&gt;0)=TRUE,1,"")</f>
      </c>
      <c r="AP46" s="59">
        <f>IF(AN46="",0,(AP$4*(101+(1000*LOG(AN$4,10))-(1000*LOG(AN46,10)))))</f>
        <v>0</v>
      </c>
      <c r="AR46" s="21">
        <f>IF(AND(AR$1&lt;&gt;$F46,AQ46&gt;0)=TRUE,1,"")</f>
      </c>
      <c r="AS46" s="37">
        <f>IF(AQ46="",0,(AS$4*(101+(1000*LOG(AQ$4,10))-(1000*LOG(AQ46,10)))))</f>
        <v>0</v>
      </c>
      <c r="AU46" s="58">
        <f>IF(AND(AU$1&lt;&gt;$F46,AT46&gt;0)=TRUE,1,"")</f>
      </c>
      <c r="AV46" s="59">
        <f>IF(AT46="",0,(AV$4*(101+(1000*LOG(AT$4,10))-(1000*LOG(AT46,10)))))</f>
        <v>0</v>
      </c>
      <c r="AX46" s="21">
        <f>IF(AND(AX$1&lt;&gt;$F46,AW46&gt;0)=TRUE,1,"")</f>
      </c>
      <c r="AY46" s="37">
        <f>IF(AW46="",0,(AY$4*(101+(1000*LOG(AW$4,10))-(1000*LOG(AW46,10)))))</f>
        <v>0</v>
      </c>
      <c r="BA46" s="58">
        <f>IF(AND(BA$1&lt;&gt;$F46,AZ46&gt;0)=TRUE,1,"")</f>
      </c>
      <c r="BB46" s="59">
        <f>IF(AZ46="",0,(BB$4*(101+(1000*LOG(AZ$4,10))-(1000*LOG(AZ46,10)))))</f>
        <v>0</v>
      </c>
      <c r="BD46" s="21">
        <f>IF(AND(BD$1&lt;&gt;$F46,BC46&gt;0)=TRUE,1,"")</f>
      </c>
      <c r="BE46" s="37">
        <f>IF(BC46="",0,(BE$4*(101+(1000*LOG(BC$4,10))-(1000*LOG(BC46,10)))))</f>
        <v>0</v>
      </c>
      <c r="BG46" s="58">
        <f>IF(AND(BG$1&lt;&gt;$F46,BF46&gt;0)=TRUE,1,"")</f>
      </c>
      <c r="BH46" s="59">
        <f>IF(BF46="",0,(BH$4*(101+(1000*LOG(BF$4,10))-(1000*LOG(BF46,10)))))</f>
        <v>0</v>
      </c>
      <c r="BJ46" s="21">
        <f>IF(AND(BJ$1&lt;&gt;$F46,BI46&gt;0)=TRUE,1,"")</f>
      </c>
      <c r="BK46" s="37">
        <f>IF(BI46="",0,(BK$4*(101+(1000*LOG(BI$4,10))-(1000*LOG(BI46,10)))))</f>
        <v>0</v>
      </c>
      <c r="BM46" s="58">
        <f>IF(AND(BM$1&lt;&gt;$F46,BL46&gt;0)=TRUE,1,"")</f>
      </c>
      <c r="BN46" s="59">
        <f>IF(BL46="",0,(BN$4*(101+(1000*LOG(BL$4,10))-(1000*LOG(BL46,10)))))</f>
        <v>0</v>
      </c>
      <c r="BP46" s="21">
        <f>IF(AND(BP$1&lt;&gt;$F46,BO46&gt;0)=TRUE,1,"")</f>
      </c>
      <c r="BQ46" s="37">
        <f>IF(BO46="",0,(BQ$4*(101+(1000*LOG(BO$4,10))-(1000*LOG(BO46,10)))))</f>
        <v>0</v>
      </c>
      <c r="BR46" s="36">
        <f>L46+O46+R46+U46+X46+AA46+AD46+AG46+AJ46+AM46+AP46+AS46+AV46+AY46+BB46+BE46+BH46+BK46+BN46+BQ46</f>
        <v>111.2191651816861</v>
      </c>
      <c r="BS46" s="39">
        <f>CQ46</f>
        <v>111.2191651816861</v>
      </c>
      <c r="BT46" s="21" t="str">
        <f>IF(MAX(BP46,BM46,BJ46,BG46,BD46,BA46,AX46,AU46,AR46,AO46,AL46,AI46,AF46,AC46,Z46,W46,T46,Q46,N46,K46)&gt;0,"*","")</f>
        <v>*</v>
      </c>
      <c r="BU46" s="37">
        <f>IF(BT46="*",BS46*0.05,0)</f>
        <v>5.560958259084305</v>
      </c>
      <c r="BV46" s="40">
        <f>BS46+BU46</f>
        <v>116.7801234407704</v>
      </c>
      <c r="BW46" s="33">
        <f>L46</f>
        <v>111.2191651816861</v>
      </c>
      <c r="BX46" s="33">
        <f>O46</f>
        <v>0</v>
      </c>
      <c r="BY46" s="33">
        <f>R46</f>
        <v>0</v>
      </c>
      <c r="BZ46" s="33">
        <f>U46</f>
        <v>0</v>
      </c>
      <c r="CA46" s="33">
        <f>X46</f>
        <v>0</v>
      </c>
      <c r="CB46" s="33">
        <f>AA46</f>
        <v>0</v>
      </c>
      <c r="CC46" s="33">
        <f>AD46</f>
        <v>0</v>
      </c>
      <c r="CD46" s="33">
        <f>AG46</f>
        <v>0</v>
      </c>
      <c r="CE46" s="33">
        <f>AJ46</f>
        <v>0</v>
      </c>
      <c r="CF46" s="33">
        <f>AM46</f>
        <v>0</v>
      </c>
      <c r="CG46" s="33">
        <f>AP46</f>
        <v>0</v>
      </c>
      <c r="CH46" s="33">
        <f>AS46</f>
        <v>0</v>
      </c>
      <c r="CI46" s="33">
        <f>AV46</f>
        <v>0</v>
      </c>
      <c r="CJ46" s="33">
        <f>AY46</f>
        <v>0</v>
      </c>
      <c r="CK46" s="33">
        <f>BB46</f>
        <v>0</v>
      </c>
      <c r="CL46" s="33">
        <f>BE46</f>
        <v>0</v>
      </c>
      <c r="CM46" s="33">
        <f>BH46</f>
        <v>0</v>
      </c>
      <c r="CN46" s="33">
        <f>BK46</f>
        <v>0</v>
      </c>
      <c r="CO46" s="33">
        <f>BN46</f>
        <v>0</v>
      </c>
      <c r="CP46" s="33">
        <f>BQ46</f>
        <v>0</v>
      </c>
      <c r="CQ46" s="33">
        <f>(LARGE(BW46:CP46,1))+(LARGE(BW46:CP46,2))+(LARGE(BW46:CP46,3))+(LARGE(BW46:CP46,4))+(LARGE(BW46:CP46,5))</f>
        <v>111.2191651816861</v>
      </c>
    </row>
    <row r="47" spans="1:95" ht="12.75" customHeight="1">
      <c r="A47" s="31">
        <v>43</v>
      </c>
      <c r="B47" s="147" t="s">
        <v>4</v>
      </c>
      <c r="C47" s="159" t="s">
        <v>74</v>
      </c>
      <c r="D47" s="89">
        <v>1</v>
      </c>
      <c r="E47" s="109" t="s">
        <v>83</v>
      </c>
      <c r="F47" s="150">
        <v>1</v>
      </c>
      <c r="G47" s="150" t="s">
        <v>97</v>
      </c>
      <c r="H47" s="109"/>
      <c r="I47" s="74">
        <f>BV47</f>
        <v>101</v>
      </c>
      <c r="J47" s="118">
        <v>43</v>
      </c>
      <c r="K47" s="58">
        <f>IF(AND(K$1&lt;&gt;$F47,J47&gt;0)=TRUE,1,"")</f>
      </c>
      <c r="L47" s="59">
        <f>IF(J47="",0,(L$4*(101+(1000*LOG(J$4,10))-(1000*LOG(J47,10)))))</f>
        <v>101</v>
      </c>
      <c r="M47" s="107"/>
      <c r="N47" s="21">
        <f>IF(AND(N$1&lt;&gt;$F47,M47&gt;0)=TRUE,1,"")</f>
      </c>
      <c r="O47" s="35">
        <f>IF(M47="",0,(O$4*(101+(1000*LOG(M$4,10))-(1000*LOG(M47,10)))))</f>
        <v>0</v>
      </c>
      <c r="Q47" s="58">
        <f>IF(AND(Q$1&lt;&gt;$F47,P47&gt;0)=TRUE,1,"")</f>
      </c>
      <c r="R47" s="59">
        <f>IF(P47="",0,(R$4*(101+(1000*LOG(P$4,10))-(1000*LOG(P47,10)))))</f>
        <v>0</v>
      </c>
      <c r="S47" s="107"/>
      <c r="T47" s="21">
        <f>IF(AND(T$1&lt;&gt;$F47,S47&gt;0)=TRUE,1,"")</f>
      </c>
      <c r="U47" s="35">
        <f>IF(S47="",0,(U$4*(101+(1000*LOG(S$4,10))-(1000*LOG(S47,10)))))</f>
        <v>0</v>
      </c>
      <c r="W47" s="58">
        <f>IF(AND(W$1&lt;&gt;$F47,V47&gt;0)=TRUE,1,"")</f>
      </c>
      <c r="X47" s="59">
        <f>IF(V47="",0,(X$4*(101+(1000*LOG(V$4,10))-(1000*LOG(V47,10)))))</f>
        <v>0</v>
      </c>
      <c r="Z47" s="21">
        <f>IF(AND(Z$1&lt;&gt;$F47,Y47&gt;0)=TRUE,1,"")</f>
      </c>
      <c r="AA47" s="35">
        <f>IF(Y47="",0,(AA$4*(101+(1000*LOG(Y$4,10))-(1000*LOG(Y47,10)))))</f>
        <v>0</v>
      </c>
      <c r="AC47" s="58">
        <f>IF(AND(AC$1&lt;&gt;$F47,AB47&gt;0)=TRUE,1,"")</f>
      </c>
      <c r="AD47" s="59">
        <f>IF(AB47="",0,(AD$4*(101+(1000*LOG(AB$4,10))-(1000*LOG(AB47,10)))))</f>
        <v>0</v>
      </c>
      <c r="AF47" s="21">
        <f>IF(AND(AF$1&lt;&gt;$F47,AE47&gt;0)=TRUE,1,"")</f>
      </c>
      <c r="AG47" s="37">
        <f>IF(AE47="",0,(AG$4*(101+(1000*LOG(AE$4,10))-(1000*LOG(AE47,10)))))</f>
        <v>0</v>
      </c>
      <c r="AI47" s="58">
        <f>IF(AND(AI$1&lt;&gt;$F47,AH47&gt;0)=TRUE,1,"")</f>
      </c>
      <c r="AJ47" s="59">
        <f>IF(AH47="",0,(AJ$4*(101+(1000*LOG(AH$4,10))-(1000*LOG(AH47,10)))))</f>
        <v>0</v>
      </c>
      <c r="AL47" s="21">
        <f>IF(AND(AL$1&lt;&gt;$F47,AK47&gt;0)=TRUE,1,"")</f>
      </c>
      <c r="AM47" s="37">
        <f>IF(AK47="",0,(AM$4*(101+(1000*LOG(AK$4,10))-(1000*LOG(AK47,10)))))</f>
        <v>0</v>
      </c>
      <c r="AO47" s="58">
        <f>IF(AND(AO$1&lt;&gt;$F47,AN47&gt;0)=TRUE,1,"")</f>
      </c>
      <c r="AP47" s="59">
        <f>IF(AN47="",0,(AP$4*(101+(1000*LOG(AN$4,10))-(1000*LOG(AN47,10)))))</f>
        <v>0</v>
      </c>
      <c r="AR47" s="21">
        <f>IF(AND(AR$1&lt;&gt;$F47,AQ47&gt;0)=TRUE,1,"")</f>
      </c>
      <c r="AS47" s="37">
        <f>IF(AQ47="",0,(AS$4*(101+(1000*LOG(AQ$4,10))-(1000*LOG(AQ47,10)))))</f>
        <v>0</v>
      </c>
      <c r="AU47" s="58">
        <f>IF(AND(AU$1&lt;&gt;$F47,AT47&gt;0)=TRUE,1,"")</f>
      </c>
      <c r="AV47" s="59">
        <f>IF(AT47="",0,(AV$4*(101+(1000*LOG(AT$4,10))-(1000*LOG(AT47,10)))))</f>
        <v>0</v>
      </c>
      <c r="AX47" s="21">
        <f>IF(AND(AX$1&lt;&gt;$F47,AW47&gt;0)=TRUE,1,"")</f>
      </c>
      <c r="AY47" s="37">
        <f>IF(AW47="",0,(AY$4*(101+(1000*LOG(AW$4,10))-(1000*LOG(AW47,10)))))</f>
        <v>0</v>
      </c>
      <c r="BA47" s="58">
        <f>IF(AND(BA$1&lt;&gt;$F47,AZ47&gt;0)=TRUE,1,"")</f>
      </c>
      <c r="BB47" s="59">
        <f>IF(AZ47="",0,(BB$4*(101+(1000*LOG(AZ$4,10))-(1000*LOG(AZ47,10)))))</f>
        <v>0</v>
      </c>
      <c r="BD47" s="21">
        <f>IF(AND(BD$1&lt;&gt;$F47,BC47&gt;0)=TRUE,1,"")</f>
      </c>
      <c r="BE47" s="37">
        <f>IF(BC47="",0,(BE$4*(101+(1000*LOG(BC$4,10))-(1000*LOG(BC47,10)))))</f>
        <v>0</v>
      </c>
      <c r="BG47" s="58">
        <f>IF(AND(BG$1&lt;&gt;$F47,BF47&gt;0)=TRUE,1,"")</f>
      </c>
      <c r="BH47" s="59">
        <f>IF(BF47="",0,(BH$4*(101+(1000*LOG(BF$4,10))-(1000*LOG(BF47,10)))))</f>
        <v>0</v>
      </c>
      <c r="BJ47" s="21">
        <f>IF(AND(BJ$1&lt;&gt;$F47,BI47&gt;0)=TRUE,1,"")</f>
      </c>
      <c r="BK47" s="37">
        <f>IF(BI47="",0,(BK$4*(101+(1000*LOG(BI$4,10))-(1000*LOG(BI47,10)))))</f>
        <v>0</v>
      </c>
      <c r="BM47" s="58">
        <f>IF(AND(BM$1&lt;&gt;$F47,BL47&gt;0)=TRUE,1,"")</f>
      </c>
      <c r="BN47" s="59">
        <f>IF(BL47="",0,(BN$4*(101+(1000*LOG(BL$4,10))-(1000*LOG(BL47,10)))))</f>
        <v>0</v>
      </c>
      <c r="BP47" s="21">
        <f>IF(AND(BP$1&lt;&gt;$F47,BO47&gt;0)=TRUE,1,"")</f>
      </c>
      <c r="BQ47" s="37">
        <f>IF(BO47="",0,(BQ$4*(101+(1000*LOG(BO$4,10))-(1000*LOG(BO47,10)))))</f>
        <v>0</v>
      </c>
      <c r="BR47" s="36">
        <f>L47+O47+R47+U47+X47+AA47+AD47+AG47+AJ47+AM47+AP47+AS47+AV47+AY47+BB47+BE47+BH47+BK47+BN47+BQ47</f>
        <v>101</v>
      </c>
      <c r="BS47" s="39">
        <f>CQ47</f>
        <v>101</v>
      </c>
      <c r="BT47" s="21">
        <f>IF(MAX(BP47,BM47,BJ47,BG47,BD47,BA47,AX47,AU47,AR47,AO47,AL47,AI47,AF47,AC47,Z47,W47,T47,Q47,N47,K47)&gt;0,"*","")</f>
      </c>
      <c r="BU47" s="37">
        <f>IF(BT47="*",BS47*0.05,0)</f>
        <v>0</v>
      </c>
      <c r="BV47" s="40">
        <f>BS47+BU47</f>
        <v>101</v>
      </c>
      <c r="BW47" s="33">
        <f>L47</f>
        <v>101</v>
      </c>
      <c r="BX47" s="33">
        <f>O47</f>
        <v>0</v>
      </c>
      <c r="BY47" s="33">
        <f>R47</f>
        <v>0</v>
      </c>
      <c r="BZ47" s="33">
        <f>U47</f>
        <v>0</v>
      </c>
      <c r="CA47" s="33">
        <f>X47</f>
        <v>0</v>
      </c>
      <c r="CB47" s="33">
        <f>AA47</f>
        <v>0</v>
      </c>
      <c r="CC47" s="33">
        <f>AD47</f>
        <v>0</v>
      </c>
      <c r="CD47" s="33">
        <f>AG47</f>
        <v>0</v>
      </c>
      <c r="CE47" s="33">
        <f>AJ47</f>
        <v>0</v>
      </c>
      <c r="CF47" s="33">
        <f>AM47</f>
        <v>0</v>
      </c>
      <c r="CG47" s="33">
        <f>AP47</f>
        <v>0</v>
      </c>
      <c r="CH47" s="33">
        <f>AS47</f>
        <v>0</v>
      </c>
      <c r="CI47" s="33">
        <f>AV47</f>
        <v>0</v>
      </c>
      <c r="CJ47" s="33">
        <f>AY47</f>
        <v>0</v>
      </c>
      <c r="CK47" s="33">
        <f>BB47</f>
        <v>0</v>
      </c>
      <c r="CL47" s="33">
        <f>BE47</f>
        <v>0</v>
      </c>
      <c r="CM47" s="33">
        <f>BH47</f>
        <v>0</v>
      </c>
      <c r="CN47" s="33">
        <f>BK47</f>
        <v>0</v>
      </c>
      <c r="CO47" s="33">
        <f>BN47</f>
        <v>0</v>
      </c>
      <c r="CP47" s="33">
        <f>BQ47</f>
        <v>0</v>
      </c>
      <c r="CQ47" s="33">
        <f>(LARGE(BW47:CP47,1))+(LARGE(BW47:CP47,2))+(LARGE(BW47:CP47,3))+(LARGE(BW47:CP47,4))+(LARGE(BW47:CP47,5))</f>
        <v>101</v>
      </c>
    </row>
    <row r="48" spans="2:95" ht="12.75" customHeight="1">
      <c r="B48" s="147"/>
      <c r="C48" s="159"/>
      <c r="E48" s="109"/>
      <c r="F48" s="150"/>
      <c r="G48" s="150"/>
      <c r="H48" s="109"/>
      <c r="I48" s="74"/>
      <c r="J48" s="118"/>
      <c r="L48" s="59"/>
      <c r="M48" s="107"/>
      <c r="O48" s="35"/>
      <c r="R48" s="59"/>
      <c r="S48" s="107"/>
      <c r="U48" s="35"/>
      <c r="X48" s="59"/>
      <c r="AA48" s="35"/>
      <c r="AD48" s="59"/>
      <c r="AG48" s="37"/>
      <c r="AJ48" s="59"/>
      <c r="AM48" s="37"/>
      <c r="AP48" s="59"/>
      <c r="AS48" s="37"/>
      <c r="AV48" s="59"/>
      <c r="AY48" s="37"/>
      <c r="BB48" s="59"/>
      <c r="BE48" s="37"/>
      <c r="BH48" s="59"/>
      <c r="BK48" s="37"/>
      <c r="BN48" s="59"/>
      <c r="BQ48" s="37"/>
      <c r="BR48" s="36"/>
      <c r="BS48" s="39"/>
      <c r="BT48" s="21"/>
      <c r="BU48" s="37"/>
      <c r="BV48" s="40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</row>
    <row r="49" spans="2:95" ht="12.75" customHeight="1">
      <c r="B49" s="147"/>
      <c r="C49" s="159"/>
      <c r="E49" s="109"/>
      <c r="F49" s="150"/>
      <c r="G49" s="150"/>
      <c r="H49" s="109"/>
      <c r="I49" s="74"/>
      <c r="J49" s="118"/>
      <c r="L49" s="59"/>
      <c r="M49" s="107"/>
      <c r="O49" s="35"/>
      <c r="R49" s="59"/>
      <c r="S49" s="107"/>
      <c r="U49" s="35"/>
      <c r="X49" s="59"/>
      <c r="AA49" s="35"/>
      <c r="AD49" s="59"/>
      <c r="AG49" s="37"/>
      <c r="AJ49" s="59"/>
      <c r="AM49" s="37"/>
      <c r="AP49" s="59"/>
      <c r="AS49" s="37"/>
      <c r="AV49" s="59"/>
      <c r="AY49" s="37"/>
      <c r="BB49" s="59"/>
      <c r="BE49" s="37"/>
      <c r="BH49" s="59"/>
      <c r="BK49" s="37"/>
      <c r="BN49" s="59"/>
      <c r="BQ49" s="37"/>
      <c r="BR49" s="36"/>
      <c r="BS49" s="39"/>
      <c r="BT49" s="21"/>
      <c r="BU49" s="37"/>
      <c r="BV49" s="40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</row>
    <row r="50" spans="2:108" ht="12.75" customHeight="1">
      <c r="B50" s="147"/>
      <c r="C50" s="159"/>
      <c r="E50" s="109"/>
      <c r="F50" s="150"/>
      <c r="G50" s="150"/>
      <c r="H50" s="109"/>
      <c r="I50" s="74"/>
      <c r="J50" s="118"/>
      <c r="L50" s="59"/>
      <c r="M50" s="107"/>
      <c r="O50" s="35"/>
      <c r="R50" s="59"/>
      <c r="S50" s="107"/>
      <c r="U50" s="35"/>
      <c r="X50" s="59"/>
      <c r="AA50" s="35"/>
      <c r="AD50" s="59"/>
      <c r="AG50" s="37"/>
      <c r="AJ50" s="59"/>
      <c r="AM50" s="37"/>
      <c r="AP50" s="59"/>
      <c r="AS50" s="37"/>
      <c r="AV50" s="59"/>
      <c r="AY50" s="37"/>
      <c r="BB50" s="59"/>
      <c r="BE50" s="37"/>
      <c r="BH50" s="59"/>
      <c r="BK50" s="37"/>
      <c r="BN50" s="59"/>
      <c r="BQ50" s="37"/>
      <c r="BR50" s="36"/>
      <c r="BS50" s="39"/>
      <c r="BT50" s="21"/>
      <c r="BU50" s="37"/>
      <c r="BV50" s="40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42"/>
      <c r="CS50" s="43"/>
      <c r="CT50" s="43"/>
      <c r="CU50" s="41"/>
      <c r="CW50" s="2"/>
      <c r="CX50" s="2"/>
      <c r="CY50" s="2"/>
      <c r="CZ50" s="2"/>
      <c r="DA50" s="2"/>
      <c r="DB50" s="2"/>
      <c r="DC50" s="2"/>
      <c r="DD50" s="3"/>
    </row>
    <row r="51" spans="2:95" ht="12.75" customHeight="1">
      <c r="B51" s="147"/>
      <c r="C51" s="159"/>
      <c r="E51" s="109"/>
      <c r="F51" s="150"/>
      <c r="G51" s="150"/>
      <c r="H51" s="109"/>
      <c r="I51" s="74"/>
      <c r="J51" s="118"/>
      <c r="L51" s="59"/>
      <c r="M51" s="107"/>
      <c r="O51" s="35"/>
      <c r="R51" s="59"/>
      <c r="S51" s="107"/>
      <c r="U51" s="35"/>
      <c r="X51" s="59"/>
      <c r="AA51" s="35"/>
      <c r="AD51" s="59"/>
      <c r="AG51" s="37"/>
      <c r="AJ51" s="59"/>
      <c r="AM51" s="37"/>
      <c r="AP51" s="59"/>
      <c r="AS51" s="37"/>
      <c r="AV51" s="59"/>
      <c r="AY51" s="37"/>
      <c r="BB51" s="59"/>
      <c r="BE51" s="37"/>
      <c r="BH51" s="59"/>
      <c r="BK51" s="37"/>
      <c r="BN51" s="59"/>
      <c r="BQ51" s="37"/>
      <c r="BR51" s="36"/>
      <c r="BS51" s="39"/>
      <c r="BT51" s="21"/>
      <c r="BU51" s="37"/>
      <c r="BV51" s="40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</row>
    <row r="52" spans="2:95" ht="12.75" customHeight="1">
      <c r="B52" s="147"/>
      <c r="C52" s="159"/>
      <c r="E52" s="109"/>
      <c r="F52" s="150"/>
      <c r="G52" s="150"/>
      <c r="H52" s="109"/>
      <c r="I52" s="74"/>
      <c r="J52" s="118"/>
      <c r="L52" s="59"/>
      <c r="M52" s="107"/>
      <c r="O52" s="35"/>
      <c r="R52" s="59"/>
      <c r="S52" s="107"/>
      <c r="U52" s="35"/>
      <c r="X52" s="59"/>
      <c r="AA52" s="35"/>
      <c r="AD52" s="59"/>
      <c r="AG52" s="37"/>
      <c r="AJ52" s="59"/>
      <c r="AM52" s="37"/>
      <c r="AP52" s="59"/>
      <c r="AS52" s="37"/>
      <c r="AV52" s="59"/>
      <c r="AY52" s="37"/>
      <c r="BB52" s="59"/>
      <c r="BE52" s="37"/>
      <c r="BH52" s="59"/>
      <c r="BK52" s="37"/>
      <c r="BN52" s="59"/>
      <c r="BQ52" s="37"/>
      <c r="BR52" s="36"/>
      <c r="BS52" s="39"/>
      <c r="BT52" s="21"/>
      <c r="BU52" s="37"/>
      <c r="BV52" s="40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</row>
    <row r="53" spans="2:95" ht="13.5" customHeight="1">
      <c r="B53" s="147"/>
      <c r="C53" s="159"/>
      <c r="E53" s="109"/>
      <c r="F53" s="150"/>
      <c r="G53" s="150"/>
      <c r="H53" s="109"/>
      <c r="I53" s="74"/>
      <c r="J53" s="118"/>
      <c r="L53" s="59"/>
      <c r="M53" s="107"/>
      <c r="O53" s="35"/>
      <c r="R53" s="59"/>
      <c r="S53" s="107"/>
      <c r="U53" s="35"/>
      <c r="X53" s="59"/>
      <c r="AA53" s="35"/>
      <c r="AD53" s="59"/>
      <c r="AG53" s="37"/>
      <c r="AJ53" s="59"/>
      <c r="AM53" s="37"/>
      <c r="AP53" s="59"/>
      <c r="AS53" s="37"/>
      <c r="AV53" s="59"/>
      <c r="AY53" s="37"/>
      <c r="BB53" s="59"/>
      <c r="BE53" s="37"/>
      <c r="BH53" s="59"/>
      <c r="BK53" s="37"/>
      <c r="BN53" s="59"/>
      <c r="BQ53" s="37"/>
      <c r="BR53" s="36"/>
      <c r="BS53" s="39"/>
      <c r="BT53" s="21"/>
      <c r="BU53" s="37"/>
      <c r="BV53" s="40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</row>
    <row r="54" spans="2:95" ht="12.75" customHeight="1">
      <c r="B54" s="147"/>
      <c r="C54" s="159"/>
      <c r="E54" s="109"/>
      <c r="F54" s="150"/>
      <c r="G54" s="150"/>
      <c r="H54" s="109"/>
      <c r="I54" s="74"/>
      <c r="J54" s="118"/>
      <c r="L54" s="59"/>
      <c r="M54" s="107"/>
      <c r="O54" s="35"/>
      <c r="R54" s="59"/>
      <c r="S54" s="107"/>
      <c r="U54" s="35"/>
      <c r="X54" s="59"/>
      <c r="AA54" s="35"/>
      <c r="AD54" s="59"/>
      <c r="AG54" s="37"/>
      <c r="AJ54" s="59"/>
      <c r="AM54" s="37"/>
      <c r="AP54" s="59"/>
      <c r="AS54" s="37"/>
      <c r="AV54" s="59"/>
      <c r="AY54" s="37"/>
      <c r="BB54" s="59"/>
      <c r="BE54" s="37"/>
      <c r="BH54" s="59"/>
      <c r="BK54" s="37"/>
      <c r="BN54" s="59"/>
      <c r="BQ54" s="37"/>
      <c r="BR54" s="36"/>
      <c r="BS54" s="39"/>
      <c r="BT54" s="21"/>
      <c r="BU54" s="37"/>
      <c r="BV54" s="40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</row>
    <row r="55" spans="2:95" ht="12.75" customHeight="1">
      <c r="B55" s="147"/>
      <c r="C55" s="159"/>
      <c r="E55" s="109"/>
      <c r="F55" s="150"/>
      <c r="G55" s="150"/>
      <c r="H55" s="109"/>
      <c r="I55" s="74"/>
      <c r="J55" s="118"/>
      <c r="L55" s="59"/>
      <c r="M55" s="107"/>
      <c r="O55" s="35"/>
      <c r="R55" s="59"/>
      <c r="S55" s="107"/>
      <c r="U55" s="35"/>
      <c r="X55" s="59"/>
      <c r="AA55" s="35"/>
      <c r="AD55" s="59"/>
      <c r="AG55" s="37"/>
      <c r="AJ55" s="59"/>
      <c r="AM55" s="37"/>
      <c r="AP55" s="59"/>
      <c r="AS55" s="37"/>
      <c r="AV55" s="59"/>
      <c r="AY55" s="37"/>
      <c r="BB55" s="59"/>
      <c r="BE55" s="37"/>
      <c r="BH55" s="59"/>
      <c r="BK55" s="37"/>
      <c r="BN55" s="59"/>
      <c r="BQ55" s="37"/>
      <c r="BR55" s="36"/>
      <c r="BS55" s="39"/>
      <c r="BT55" s="21"/>
      <c r="BU55" s="37"/>
      <c r="BV55" s="40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</row>
    <row r="56" spans="2:95" ht="12.75" customHeight="1">
      <c r="B56" s="147"/>
      <c r="C56" s="159"/>
      <c r="E56" s="109"/>
      <c r="F56" s="150"/>
      <c r="G56" s="150"/>
      <c r="H56" s="109"/>
      <c r="I56" s="74"/>
      <c r="J56" s="118"/>
      <c r="L56" s="59"/>
      <c r="M56" s="107"/>
      <c r="O56" s="35"/>
      <c r="R56" s="59"/>
      <c r="S56" s="107"/>
      <c r="U56" s="35"/>
      <c r="X56" s="59"/>
      <c r="AA56" s="35"/>
      <c r="AD56" s="59"/>
      <c r="AG56" s="37"/>
      <c r="AJ56" s="59"/>
      <c r="AM56" s="37"/>
      <c r="AP56" s="59"/>
      <c r="AS56" s="37"/>
      <c r="AV56" s="59"/>
      <c r="AY56" s="37"/>
      <c r="BB56" s="59"/>
      <c r="BE56" s="37"/>
      <c r="BH56" s="59"/>
      <c r="BK56" s="37"/>
      <c r="BN56" s="59"/>
      <c r="BQ56" s="37"/>
      <c r="BR56" s="36"/>
      <c r="BS56" s="39"/>
      <c r="BT56" s="21"/>
      <c r="BU56" s="37"/>
      <c r="BV56" s="40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</row>
    <row r="57" spans="2:95" ht="12.75" customHeight="1">
      <c r="B57" s="147"/>
      <c r="C57" s="159"/>
      <c r="E57" s="109"/>
      <c r="F57" s="150"/>
      <c r="G57" s="150"/>
      <c r="H57" s="109"/>
      <c r="I57" s="74"/>
      <c r="J57" s="118"/>
      <c r="L57" s="59"/>
      <c r="M57" s="107"/>
      <c r="O57" s="35"/>
      <c r="R57" s="59"/>
      <c r="S57" s="107"/>
      <c r="U57" s="35"/>
      <c r="X57" s="59"/>
      <c r="AA57" s="35"/>
      <c r="AD57" s="59"/>
      <c r="AG57" s="37"/>
      <c r="AJ57" s="59"/>
      <c r="AM57" s="37"/>
      <c r="AP57" s="59"/>
      <c r="AS57" s="37"/>
      <c r="AV57" s="59"/>
      <c r="AY57" s="37"/>
      <c r="BB57" s="59"/>
      <c r="BE57" s="37"/>
      <c r="BH57" s="59"/>
      <c r="BK57" s="37"/>
      <c r="BN57" s="59"/>
      <c r="BQ57" s="37"/>
      <c r="BR57" s="36"/>
      <c r="BS57" s="39"/>
      <c r="BT57" s="21"/>
      <c r="BU57" s="37"/>
      <c r="BV57" s="40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</row>
    <row r="58" spans="2:95" ht="12.75" customHeight="1">
      <c r="B58" s="147"/>
      <c r="C58" s="159"/>
      <c r="E58" s="109"/>
      <c r="F58" s="150"/>
      <c r="G58" s="150"/>
      <c r="H58" s="109"/>
      <c r="I58" s="74"/>
      <c r="J58" s="118"/>
      <c r="L58" s="59"/>
      <c r="M58" s="107"/>
      <c r="O58" s="35"/>
      <c r="R58" s="59"/>
      <c r="S58" s="107"/>
      <c r="U58" s="35"/>
      <c r="X58" s="59"/>
      <c r="AA58" s="35"/>
      <c r="AD58" s="59"/>
      <c r="AG58" s="37"/>
      <c r="AJ58" s="59"/>
      <c r="AM58" s="37"/>
      <c r="AP58" s="59"/>
      <c r="AS58" s="37"/>
      <c r="AV58" s="59"/>
      <c r="AY58" s="37"/>
      <c r="BB58" s="59"/>
      <c r="BE58" s="37"/>
      <c r="BH58" s="59"/>
      <c r="BK58" s="37"/>
      <c r="BN58" s="59"/>
      <c r="BQ58" s="37"/>
      <c r="BR58" s="36"/>
      <c r="BS58" s="39"/>
      <c r="BT58" s="21"/>
      <c r="BU58" s="37"/>
      <c r="BV58" s="40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</row>
    <row r="59" spans="2:95" ht="12.75" customHeight="1">
      <c r="B59" s="147"/>
      <c r="C59" s="159"/>
      <c r="E59" s="109"/>
      <c r="F59" s="150"/>
      <c r="G59" s="150"/>
      <c r="H59" s="109"/>
      <c r="I59" s="74"/>
      <c r="J59" s="118"/>
      <c r="L59" s="59"/>
      <c r="M59" s="107"/>
      <c r="O59" s="35"/>
      <c r="R59" s="59"/>
      <c r="S59" s="107"/>
      <c r="U59" s="35"/>
      <c r="X59" s="59"/>
      <c r="AA59" s="35"/>
      <c r="AD59" s="59"/>
      <c r="AG59" s="37"/>
      <c r="AJ59" s="59"/>
      <c r="AM59" s="37"/>
      <c r="AP59" s="59"/>
      <c r="AS59" s="37"/>
      <c r="AV59" s="59"/>
      <c r="AY59" s="37"/>
      <c r="BB59" s="59"/>
      <c r="BE59" s="37"/>
      <c r="BH59" s="59"/>
      <c r="BK59" s="37"/>
      <c r="BN59" s="59"/>
      <c r="BQ59" s="37"/>
      <c r="BR59" s="36"/>
      <c r="BS59" s="39"/>
      <c r="BT59" s="21"/>
      <c r="BU59" s="37"/>
      <c r="BV59" s="40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</row>
    <row r="60" spans="2:95" ht="12.75" customHeight="1">
      <c r="B60" s="147"/>
      <c r="C60" s="159"/>
      <c r="E60" s="109"/>
      <c r="F60" s="150"/>
      <c r="G60" s="150"/>
      <c r="H60" s="109"/>
      <c r="I60" s="74"/>
      <c r="J60" s="118"/>
      <c r="L60" s="59"/>
      <c r="M60" s="107"/>
      <c r="O60" s="35"/>
      <c r="R60" s="59"/>
      <c r="S60" s="107"/>
      <c r="U60" s="35"/>
      <c r="X60" s="59"/>
      <c r="AA60" s="35"/>
      <c r="AD60" s="59"/>
      <c r="AG60" s="37"/>
      <c r="AJ60" s="59"/>
      <c r="AM60" s="37"/>
      <c r="AP60" s="59"/>
      <c r="AS60" s="37"/>
      <c r="AV60" s="59"/>
      <c r="AY60" s="37"/>
      <c r="BB60" s="59"/>
      <c r="BE60" s="37"/>
      <c r="BH60" s="59"/>
      <c r="BK60" s="37"/>
      <c r="BN60" s="59"/>
      <c r="BQ60" s="37"/>
      <c r="BR60" s="36"/>
      <c r="BS60" s="39"/>
      <c r="BT60" s="21"/>
      <c r="BU60" s="37"/>
      <c r="BV60" s="40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</row>
    <row r="61" spans="2:95" ht="12.75" customHeight="1">
      <c r="B61" s="147"/>
      <c r="C61" s="159"/>
      <c r="E61" s="109"/>
      <c r="F61" s="150"/>
      <c r="G61" s="150"/>
      <c r="H61" s="109"/>
      <c r="I61" s="74"/>
      <c r="J61" s="118"/>
      <c r="L61" s="59"/>
      <c r="M61" s="107"/>
      <c r="O61" s="35"/>
      <c r="R61" s="59"/>
      <c r="S61" s="107"/>
      <c r="U61" s="35"/>
      <c r="X61" s="59"/>
      <c r="AA61" s="35"/>
      <c r="AD61" s="59"/>
      <c r="AG61" s="37"/>
      <c r="AJ61" s="59"/>
      <c r="AM61" s="37"/>
      <c r="AP61" s="59"/>
      <c r="AS61" s="37"/>
      <c r="AV61" s="59"/>
      <c r="AY61" s="37"/>
      <c r="BB61" s="59"/>
      <c r="BE61" s="37"/>
      <c r="BH61" s="59"/>
      <c r="BK61" s="37"/>
      <c r="BN61" s="59"/>
      <c r="BQ61" s="37"/>
      <c r="BR61" s="36"/>
      <c r="BS61" s="39"/>
      <c r="BT61" s="21"/>
      <c r="BU61" s="37"/>
      <c r="BV61" s="40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</row>
    <row r="62" spans="2:95" ht="12.75" customHeight="1">
      <c r="B62" s="147"/>
      <c r="C62" s="159"/>
      <c r="E62" s="109"/>
      <c r="F62" s="150"/>
      <c r="G62" s="150"/>
      <c r="H62" s="109"/>
      <c r="I62" s="74"/>
      <c r="J62" s="118"/>
      <c r="L62" s="59"/>
      <c r="M62" s="107"/>
      <c r="O62" s="35"/>
      <c r="R62" s="59"/>
      <c r="S62" s="107"/>
      <c r="U62" s="35"/>
      <c r="X62" s="59"/>
      <c r="AA62" s="35"/>
      <c r="AD62" s="59"/>
      <c r="AG62" s="37"/>
      <c r="AJ62" s="59"/>
      <c r="AM62" s="37"/>
      <c r="AP62" s="59"/>
      <c r="AS62" s="37"/>
      <c r="AV62" s="59"/>
      <c r="AY62" s="37"/>
      <c r="BB62" s="59"/>
      <c r="BE62" s="37"/>
      <c r="BH62" s="59"/>
      <c r="BK62" s="37"/>
      <c r="BN62" s="59"/>
      <c r="BQ62" s="37"/>
      <c r="BR62" s="36"/>
      <c r="BS62" s="39"/>
      <c r="BT62" s="21"/>
      <c r="BU62" s="37"/>
      <c r="BV62" s="40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</row>
    <row r="63" spans="2:95" ht="12.75" customHeight="1">
      <c r="B63" s="147"/>
      <c r="C63" s="159"/>
      <c r="E63" s="109"/>
      <c r="F63" s="150"/>
      <c r="G63" s="150"/>
      <c r="H63" s="109"/>
      <c r="I63" s="74"/>
      <c r="J63" s="118"/>
      <c r="L63" s="59"/>
      <c r="M63" s="107"/>
      <c r="O63" s="35"/>
      <c r="R63" s="59"/>
      <c r="S63" s="107"/>
      <c r="U63" s="35"/>
      <c r="X63" s="59"/>
      <c r="AA63" s="35"/>
      <c r="AD63" s="59"/>
      <c r="AG63" s="37"/>
      <c r="AJ63" s="59"/>
      <c r="AM63" s="37"/>
      <c r="AP63" s="59"/>
      <c r="AS63" s="37"/>
      <c r="AV63" s="59"/>
      <c r="AY63" s="37"/>
      <c r="BB63" s="59"/>
      <c r="BE63" s="37"/>
      <c r="BH63" s="59"/>
      <c r="BK63" s="37"/>
      <c r="BN63" s="59"/>
      <c r="BQ63" s="37"/>
      <c r="BR63" s="36"/>
      <c r="BS63" s="39"/>
      <c r="BT63" s="21"/>
      <c r="BU63" s="37"/>
      <c r="BV63" s="40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</row>
    <row r="64" spans="2:95" ht="12.75" customHeight="1">
      <c r="B64" s="147"/>
      <c r="C64" s="159"/>
      <c r="E64" s="109"/>
      <c r="F64" s="150"/>
      <c r="G64" s="150"/>
      <c r="H64" s="109"/>
      <c r="I64" s="74"/>
      <c r="J64" s="118"/>
      <c r="L64" s="59"/>
      <c r="M64" s="107"/>
      <c r="O64" s="35"/>
      <c r="R64" s="59"/>
      <c r="S64" s="107"/>
      <c r="U64" s="35"/>
      <c r="X64" s="59"/>
      <c r="AA64" s="35"/>
      <c r="AD64" s="59"/>
      <c r="AG64" s="37"/>
      <c r="AJ64" s="59"/>
      <c r="AM64" s="37"/>
      <c r="AP64" s="59"/>
      <c r="AS64" s="37"/>
      <c r="AV64" s="59"/>
      <c r="AY64" s="37"/>
      <c r="BB64" s="59"/>
      <c r="BE64" s="37"/>
      <c r="BH64" s="59"/>
      <c r="BK64" s="37"/>
      <c r="BN64" s="59"/>
      <c r="BQ64" s="37"/>
      <c r="BR64" s="36"/>
      <c r="BS64" s="39"/>
      <c r="BT64" s="21"/>
      <c r="BU64" s="37"/>
      <c r="BV64" s="40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</row>
    <row r="65" spans="2:95" ht="12.75" customHeight="1">
      <c r="B65" s="147"/>
      <c r="C65" s="159"/>
      <c r="E65" s="109"/>
      <c r="F65" s="150"/>
      <c r="G65" s="150"/>
      <c r="H65" s="109"/>
      <c r="I65" s="74"/>
      <c r="J65" s="118"/>
      <c r="L65" s="59"/>
      <c r="M65" s="107"/>
      <c r="O65" s="35"/>
      <c r="R65" s="59"/>
      <c r="S65" s="107"/>
      <c r="U65" s="35"/>
      <c r="X65" s="59"/>
      <c r="AA65" s="35"/>
      <c r="AD65" s="59"/>
      <c r="AG65" s="37"/>
      <c r="AJ65" s="59"/>
      <c r="AM65" s="37"/>
      <c r="AP65" s="59"/>
      <c r="AS65" s="37"/>
      <c r="AV65" s="59"/>
      <c r="AY65" s="37"/>
      <c r="BB65" s="59"/>
      <c r="BE65" s="37"/>
      <c r="BH65" s="59"/>
      <c r="BK65" s="37"/>
      <c r="BN65" s="59"/>
      <c r="BQ65" s="37"/>
      <c r="BR65" s="36"/>
      <c r="BS65" s="39"/>
      <c r="BT65" s="21"/>
      <c r="BU65" s="37"/>
      <c r="BV65" s="40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</row>
    <row r="66" spans="2:95" ht="12.75" customHeight="1">
      <c r="B66" s="147"/>
      <c r="C66" s="159"/>
      <c r="E66" s="109"/>
      <c r="F66" s="150"/>
      <c r="G66" s="150"/>
      <c r="H66" s="109"/>
      <c r="I66" s="74"/>
      <c r="J66" s="118"/>
      <c r="L66" s="59"/>
      <c r="M66" s="107"/>
      <c r="O66" s="35"/>
      <c r="R66" s="59"/>
      <c r="S66" s="107"/>
      <c r="U66" s="35"/>
      <c r="X66" s="59"/>
      <c r="AA66" s="35"/>
      <c r="AD66" s="59"/>
      <c r="AG66" s="37"/>
      <c r="AJ66" s="59"/>
      <c r="AM66" s="37"/>
      <c r="AP66" s="59"/>
      <c r="AS66" s="37"/>
      <c r="AV66" s="59"/>
      <c r="AY66" s="37"/>
      <c r="BB66" s="59"/>
      <c r="BE66" s="37"/>
      <c r="BH66" s="59"/>
      <c r="BK66" s="37"/>
      <c r="BN66" s="59"/>
      <c r="BQ66" s="37"/>
      <c r="BR66" s="36"/>
      <c r="BS66" s="39"/>
      <c r="BT66" s="21"/>
      <c r="BU66" s="37"/>
      <c r="BV66" s="40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</row>
    <row r="67" spans="2:95" ht="12.75" customHeight="1">
      <c r="B67" s="147"/>
      <c r="C67" s="159"/>
      <c r="E67" s="109"/>
      <c r="F67" s="150"/>
      <c r="G67" s="150"/>
      <c r="H67" s="109"/>
      <c r="I67" s="74"/>
      <c r="J67" s="118"/>
      <c r="L67" s="59"/>
      <c r="M67" s="107"/>
      <c r="O67" s="35"/>
      <c r="R67" s="59"/>
      <c r="S67" s="107"/>
      <c r="U67" s="35"/>
      <c r="X67" s="59"/>
      <c r="AA67" s="35"/>
      <c r="AD67" s="59"/>
      <c r="AG67" s="37"/>
      <c r="AJ67" s="59"/>
      <c r="AM67" s="37"/>
      <c r="AP67" s="59"/>
      <c r="AS67" s="37"/>
      <c r="AV67" s="59"/>
      <c r="AY67" s="37"/>
      <c r="BB67" s="59"/>
      <c r="BE67" s="37"/>
      <c r="BH67" s="59"/>
      <c r="BK67" s="37"/>
      <c r="BN67" s="59"/>
      <c r="BQ67" s="37"/>
      <c r="BR67" s="36"/>
      <c r="BS67" s="39"/>
      <c r="BT67" s="21"/>
      <c r="BU67" s="37"/>
      <c r="BV67" s="40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</row>
    <row r="68" spans="2:95" ht="12.75" customHeight="1">
      <c r="B68" s="147"/>
      <c r="C68" s="159"/>
      <c r="E68" s="109"/>
      <c r="F68" s="150"/>
      <c r="G68" s="150"/>
      <c r="H68" s="109"/>
      <c r="I68" s="74"/>
      <c r="J68" s="118"/>
      <c r="L68" s="59"/>
      <c r="M68" s="107"/>
      <c r="O68" s="35"/>
      <c r="R68" s="59"/>
      <c r="S68" s="107"/>
      <c r="U68" s="35"/>
      <c r="X68" s="59"/>
      <c r="AA68" s="35"/>
      <c r="AD68" s="59"/>
      <c r="AG68" s="37"/>
      <c r="AJ68" s="59"/>
      <c r="AM68" s="37"/>
      <c r="AP68" s="59"/>
      <c r="AS68" s="37"/>
      <c r="AV68" s="59"/>
      <c r="AY68" s="37"/>
      <c r="BB68" s="59"/>
      <c r="BE68" s="37"/>
      <c r="BH68" s="59"/>
      <c r="BK68" s="37"/>
      <c r="BN68" s="59"/>
      <c r="BQ68" s="37"/>
      <c r="BR68" s="36"/>
      <c r="BS68" s="39"/>
      <c r="BT68" s="21"/>
      <c r="BU68" s="37"/>
      <c r="BV68" s="40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</row>
    <row r="69" spans="2:95" ht="13.5" customHeight="1">
      <c r="B69" s="147"/>
      <c r="C69" s="159"/>
      <c r="E69" s="109"/>
      <c r="F69" s="150"/>
      <c r="G69" s="150"/>
      <c r="H69" s="109"/>
      <c r="I69" s="74"/>
      <c r="J69" s="118"/>
      <c r="L69" s="59"/>
      <c r="M69" s="107"/>
      <c r="O69" s="35"/>
      <c r="R69" s="59"/>
      <c r="S69" s="107"/>
      <c r="U69" s="35"/>
      <c r="X69" s="59"/>
      <c r="AA69" s="35"/>
      <c r="AD69" s="59"/>
      <c r="AG69" s="37"/>
      <c r="AJ69" s="59"/>
      <c r="AM69" s="37"/>
      <c r="AP69" s="59"/>
      <c r="AS69" s="37"/>
      <c r="AV69" s="59"/>
      <c r="AY69" s="37"/>
      <c r="BB69" s="59"/>
      <c r="BE69" s="37"/>
      <c r="BH69" s="59"/>
      <c r="BK69" s="37"/>
      <c r="BN69" s="59"/>
      <c r="BQ69" s="37"/>
      <c r="BR69" s="36"/>
      <c r="BS69" s="39"/>
      <c r="BT69" s="21"/>
      <c r="BU69" s="37"/>
      <c r="BV69" s="40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</row>
    <row r="70" spans="1:225" s="4" customFormat="1" ht="12.75" customHeight="1">
      <c r="A70" s="31"/>
      <c r="B70" s="147"/>
      <c r="C70" s="159"/>
      <c r="D70" s="89"/>
      <c r="E70" s="109"/>
      <c r="F70" s="150"/>
      <c r="G70" s="150"/>
      <c r="H70" s="109"/>
      <c r="I70" s="74"/>
      <c r="J70" s="118"/>
      <c r="K70" s="58"/>
      <c r="L70" s="59"/>
      <c r="M70" s="107"/>
      <c r="N70" s="21"/>
      <c r="O70" s="35"/>
      <c r="P70" s="106"/>
      <c r="Q70" s="58"/>
      <c r="R70" s="59"/>
      <c r="S70" s="107"/>
      <c r="T70" s="21"/>
      <c r="U70" s="35"/>
      <c r="V70" s="106"/>
      <c r="W70" s="58"/>
      <c r="X70" s="59"/>
      <c r="Y70" s="115"/>
      <c r="Z70" s="21"/>
      <c r="AA70" s="35"/>
      <c r="AB70" s="106"/>
      <c r="AC70" s="58"/>
      <c r="AD70" s="59"/>
      <c r="AE70" s="38"/>
      <c r="AF70" s="21"/>
      <c r="AG70" s="37"/>
      <c r="AH70" s="61"/>
      <c r="AI70" s="58"/>
      <c r="AJ70" s="59"/>
      <c r="AK70" s="38"/>
      <c r="AL70" s="21"/>
      <c r="AM70" s="37"/>
      <c r="AN70" s="61"/>
      <c r="AO70" s="58"/>
      <c r="AP70" s="59"/>
      <c r="AQ70" s="38"/>
      <c r="AR70" s="21"/>
      <c r="AS70" s="37"/>
      <c r="AT70" s="61"/>
      <c r="AU70" s="58"/>
      <c r="AV70" s="59"/>
      <c r="AW70" s="38"/>
      <c r="AX70" s="21"/>
      <c r="AY70" s="37"/>
      <c r="AZ70" s="61"/>
      <c r="BA70" s="58"/>
      <c r="BB70" s="59"/>
      <c r="BC70" s="38"/>
      <c r="BD70" s="21"/>
      <c r="BE70" s="37"/>
      <c r="BF70" s="61"/>
      <c r="BG70" s="58"/>
      <c r="BH70" s="59"/>
      <c r="BI70" s="38"/>
      <c r="BJ70" s="21"/>
      <c r="BK70" s="37"/>
      <c r="BL70" s="61"/>
      <c r="BM70" s="58"/>
      <c r="BN70" s="59"/>
      <c r="BO70" s="38"/>
      <c r="BP70" s="21"/>
      <c r="BQ70" s="37"/>
      <c r="BR70" s="36"/>
      <c r="BS70" s="39"/>
      <c r="BT70" s="21"/>
      <c r="BU70" s="37"/>
      <c r="BV70" s="40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44"/>
      <c r="CS70" s="38"/>
      <c r="CT70" s="38"/>
      <c r="CU70" s="38"/>
      <c r="CV70" s="38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</row>
    <row r="71" spans="2:95" ht="12.75" customHeight="1">
      <c r="B71" s="147"/>
      <c r="C71" s="159"/>
      <c r="E71" s="109"/>
      <c r="F71" s="150"/>
      <c r="G71" s="150"/>
      <c r="H71" s="109"/>
      <c r="I71" s="74"/>
      <c r="J71" s="118"/>
      <c r="L71" s="59"/>
      <c r="M71" s="107"/>
      <c r="O71" s="35"/>
      <c r="R71" s="59"/>
      <c r="S71" s="107"/>
      <c r="U71" s="35"/>
      <c r="X71" s="59"/>
      <c r="AA71" s="35"/>
      <c r="AD71" s="59"/>
      <c r="AG71" s="37"/>
      <c r="AJ71" s="59"/>
      <c r="AM71" s="37"/>
      <c r="AP71" s="59"/>
      <c r="AS71" s="37"/>
      <c r="AV71" s="59"/>
      <c r="AY71" s="37"/>
      <c r="BB71" s="59"/>
      <c r="BE71" s="37"/>
      <c r="BH71" s="59"/>
      <c r="BK71" s="37"/>
      <c r="BN71" s="59"/>
      <c r="BQ71" s="37"/>
      <c r="BR71" s="36"/>
      <c r="BS71" s="39"/>
      <c r="BT71" s="21"/>
      <c r="BU71" s="37"/>
      <c r="BV71" s="40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</row>
    <row r="72" spans="2:95" ht="12.75" customHeight="1">
      <c r="B72" s="147"/>
      <c r="C72" s="159"/>
      <c r="E72" s="109"/>
      <c r="F72" s="150"/>
      <c r="G72" s="150"/>
      <c r="H72" s="109"/>
      <c r="I72" s="74"/>
      <c r="J72" s="118"/>
      <c r="L72" s="59"/>
      <c r="M72" s="107"/>
      <c r="O72" s="35"/>
      <c r="R72" s="59"/>
      <c r="S72" s="107"/>
      <c r="U72" s="35"/>
      <c r="X72" s="59"/>
      <c r="AA72" s="35"/>
      <c r="AD72" s="59"/>
      <c r="AG72" s="37"/>
      <c r="AJ72" s="59"/>
      <c r="AM72" s="37"/>
      <c r="AP72" s="59"/>
      <c r="AS72" s="37"/>
      <c r="AV72" s="59"/>
      <c r="AY72" s="37"/>
      <c r="BB72" s="59"/>
      <c r="BE72" s="37"/>
      <c r="BH72" s="59"/>
      <c r="BK72" s="37"/>
      <c r="BN72" s="59"/>
      <c r="BQ72" s="37"/>
      <c r="BR72" s="36"/>
      <c r="BS72" s="39"/>
      <c r="BT72" s="21"/>
      <c r="BU72" s="37"/>
      <c r="BV72" s="40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</row>
    <row r="73" spans="2:95" ht="12.75" customHeight="1">
      <c r="B73" s="147"/>
      <c r="C73" s="159"/>
      <c r="E73" s="109"/>
      <c r="F73" s="150"/>
      <c r="G73" s="150"/>
      <c r="H73" s="109"/>
      <c r="I73" s="74"/>
      <c r="J73" s="118"/>
      <c r="L73" s="59"/>
      <c r="M73" s="107"/>
      <c r="O73" s="35"/>
      <c r="R73" s="59"/>
      <c r="S73" s="107"/>
      <c r="U73" s="35"/>
      <c r="X73" s="59"/>
      <c r="AA73" s="35"/>
      <c r="AD73" s="59"/>
      <c r="AG73" s="37"/>
      <c r="AJ73" s="59"/>
      <c r="AM73" s="37"/>
      <c r="AP73" s="59"/>
      <c r="AS73" s="37"/>
      <c r="AV73" s="59"/>
      <c r="AY73" s="37"/>
      <c r="BB73" s="59"/>
      <c r="BE73" s="37"/>
      <c r="BH73" s="59"/>
      <c r="BK73" s="37"/>
      <c r="BN73" s="59"/>
      <c r="BQ73" s="37"/>
      <c r="BR73" s="36"/>
      <c r="BS73" s="39"/>
      <c r="BT73" s="21"/>
      <c r="BU73" s="37"/>
      <c r="BV73" s="40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</row>
    <row r="74" spans="2:95" ht="12.75" customHeight="1">
      <c r="B74" s="147"/>
      <c r="C74" s="159"/>
      <c r="E74" s="109"/>
      <c r="F74" s="150"/>
      <c r="G74" s="150"/>
      <c r="H74" s="109"/>
      <c r="I74" s="74"/>
      <c r="J74" s="118"/>
      <c r="L74" s="59"/>
      <c r="M74" s="107"/>
      <c r="O74" s="35"/>
      <c r="R74" s="59"/>
      <c r="S74" s="107"/>
      <c r="U74" s="35"/>
      <c r="X74" s="59"/>
      <c r="AA74" s="35"/>
      <c r="AD74" s="59"/>
      <c r="AG74" s="37"/>
      <c r="AJ74" s="59"/>
      <c r="AM74" s="37"/>
      <c r="AP74" s="59"/>
      <c r="AS74" s="37"/>
      <c r="AV74" s="59"/>
      <c r="AY74" s="37"/>
      <c r="BB74" s="59"/>
      <c r="BE74" s="37"/>
      <c r="BH74" s="59"/>
      <c r="BK74" s="37"/>
      <c r="BN74" s="59"/>
      <c r="BQ74" s="37"/>
      <c r="BR74" s="36"/>
      <c r="BS74" s="39"/>
      <c r="BT74" s="21"/>
      <c r="BU74" s="37"/>
      <c r="BV74" s="40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</row>
    <row r="75" spans="2:95" ht="12.75" customHeight="1">
      <c r="B75" s="147"/>
      <c r="C75" s="159"/>
      <c r="E75" s="109"/>
      <c r="F75" s="150"/>
      <c r="G75" s="150"/>
      <c r="H75" s="109"/>
      <c r="I75" s="74"/>
      <c r="J75" s="118"/>
      <c r="L75" s="59"/>
      <c r="M75" s="107"/>
      <c r="O75" s="35"/>
      <c r="R75" s="59"/>
      <c r="S75" s="107"/>
      <c r="U75" s="35"/>
      <c r="X75" s="59"/>
      <c r="AA75" s="35"/>
      <c r="AD75" s="59"/>
      <c r="AG75" s="37"/>
      <c r="AJ75" s="59"/>
      <c r="AM75" s="37"/>
      <c r="AP75" s="59"/>
      <c r="AS75" s="37"/>
      <c r="AV75" s="59"/>
      <c r="AY75" s="37"/>
      <c r="BB75" s="59"/>
      <c r="BE75" s="37"/>
      <c r="BH75" s="59"/>
      <c r="BK75" s="37"/>
      <c r="BN75" s="59"/>
      <c r="BQ75" s="37"/>
      <c r="BR75" s="36"/>
      <c r="BS75" s="39"/>
      <c r="BT75" s="21"/>
      <c r="BU75" s="37"/>
      <c r="BV75" s="40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</row>
    <row r="76" spans="2:95" ht="12.75" customHeight="1">
      <c r="B76" s="147"/>
      <c r="C76" s="159"/>
      <c r="E76" s="109"/>
      <c r="F76" s="150"/>
      <c r="G76" s="150"/>
      <c r="H76" s="109"/>
      <c r="I76" s="74"/>
      <c r="J76" s="118"/>
      <c r="L76" s="59"/>
      <c r="M76" s="107"/>
      <c r="O76" s="35"/>
      <c r="R76" s="59"/>
      <c r="S76" s="107"/>
      <c r="U76" s="35"/>
      <c r="X76" s="59"/>
      <c r="AA76" s="35"/>
      <c r="AD76" s="59"/>
      <c r="AG76" s="37"/>
      <c r="AJ76" s="59"/>
      <c r="AM76" s="37"/>
      <c r="AP76" s="59"/>
      <c r="AS76" s="37"/>
      <c r="AV76" s="59"/>
      <c r="AY76" s="37"/>
      <c r="BB76" s="59"/>
      <c r="BE76" s="37"/>
      <c r="BH76" s="59"/>
      <c r="BK76" s="37"/>
      <c r="BN76" s="59"/>
      <c r="BQ76" s="37"/>
      <c r="BR76" s="36"/>
      <c r="BS76" s="39"/>
      <c r="BT76" s="21"/>
      <c r="BU76" s="37"/>
      <c r="BV76" s="40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</row>
    <row r="77" spans="2:95" ht="13.5" customHeight="1">
      <c r="B77" s="147"/>
      <c r="C77" s="159"/>
      <c r="E77" s="109"/>
      <c r="F77" s="150"/>
      <c r="G77" s="150"/>
      <c r="H77" s="109"/>
      <c r="I77" s="74"/>
      <c r="J77" s="118"/>
      <c r="L77" s="59"/>
      <c r="M77" s="107"/>
      <c r="O77" s="35"/>
      <c r="R77" s="59"/>
      <c r="S77" s="107"/>
      <c r="U77" s="35"/>
      <c r="X77" s="59"/>
      <c r="AA77" s="35"/>
      <c r="AD77" s="59"/>
      <c r="AG77" s="37"/>
      <c r="AJ77" s="59"/>
      <c r="AM77" s="37"/>
      <c r="AP77" s="59"/>
      <c r="AS77" s="37"/>
      <c r="AV77" s="59"/>
      <c r="AY77" s="37"/>
      <c r="BB77" s="59"/>
      <c r="BE77" s="37"/>
      <c r="BH77" s="59"/>
      <c r="BK77" s="37"/>
      <c r="BN77" s="59"/>
      <c r="BQ77" s="37"/>
      <c r="BR77" s="36"/>
      <c r="BS77" s="39"/>
      <c r="BT77" s="21"/>
      <c r="BU77" s="37"/>
      <c r="BV77" s="40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</row>
    <row r="78" spans="2:95" ht="12.75" customHeight="1">
      <c r="B78" s="147"/>
      <c r="C78" s="159"/>
      <c r="E78" s="109"/>
      <c r="F78" s="150"/>
      <c r="G78" s="150"/>
      <c r="H78" s="109"/>
      <c r="I78" s="74"/>
      <c r="J78" s="118"/>
      <c r="L78" s="59"/>
      <c r="M78" s="107"/>
      <c r="O78" s="35"/>
      <c r="R78" s="59"/>
      <c r="S78" s="107"/>
      <c r="U78" s="35"/>
      <c r="X78" s="59"/>
      <c r="AA78" s="35"/>
      <c r="AD78" s="59"/>
      <c r="AG78" s="37"/>
      <c r="AJ78" s="59"/>
      <c r="AM78" s="37"/>
      <c r="AP78" s="59"/>
      <c r="AS78" s="37"/>
      <c r="AV78" s="59"/>
      <c r="AY78" s="37"/>
      <c r="BB78" s="59"/>
      <c r="BE78" s="37"/>
      <c r="BH78" s="59"/>
      <c r="BK78" s="37"/>
      <c r="BN78" s="59"/>
      <c r="BQ78" s="37"/>
      <c r="BR78" s="36"/>
      <c r="BS78" s="39"/>
      <c r="BT78" s="21"/>
      <c r="BU78" s="37"/>
      <c r="BV78" s="40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</row>
    <row r="79" spans="2:95" ht="12.75" customHeight="1">
      <c r="B79" s="147"/>
      <c r="C79" s="159"/>
      <c r="E79" s="109"/>
      <c r="F79" s="150"/>
      <c r="G79" s="150"/>
      <c r="H79" s="109"/>
      <c r="I79" s="74"/>
      <c r="J79" s="118"/>
      <c r="L79" s="59"/>
      <c r="M79" s="107"/>
      <c r="O79" s="35"/>
      <c r="R79" s="59"/>
      <c r="S79" s="107"/>
      <c r="U79" s="35"/>
      <c r="X79" s="59"/>
      <c r="AA79" s="35"/>
      <c r="AD79" s="59"/>
      <c r="AG79" s="37"/>
      <c r="AJ79" s="59"/>
      <c r="AM79" s="37"/>
      <c r="AP79" s="59"/>
      <c r="AS79" s="37"/>
      <c r="AV79" s="59"/>
      <c r="AY79" s="37"/>
      <c r="BB79" s="59"/>
      <c r="BE79" s="37"/>
      <c r="BH79" s="59"/>
      <c r="BK79" s="37"/>
      <c r="BN79" s="59"/>
      <c r="BQ79" s="37"/>
      <c r="BR79" s="36"/>
      <c r="BS79" s="39"/>
      <c r="BT79" s="21"/>
      <c r="BU79" s="37"/>
      <c r="BV79" s="40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</row>
    <row r="80" spans="2:95" ht="13.5" customHeight="1">
      <c r="B80" s="147"/>
      <c r="C80" s="159"/>
      <c r="E80" s="109"/>
      <c r="F80" s="150"/>
      <c r="G80" s="150"/>
      <c r="H80" s="109"/>
      <c r="I80" s="74"/>
      <c r="J80" s="118"/>
      <c r="L80" s="59"/>
      <c r="M80" s="107"/>
      <c r="O80" s="35"/>
      <c r="R80" s="59"/>
      <c r="S80" s="107"/>
      <c r="U80" s="35"/>
      <c r="X80" s="59"/>
      <c r="AA80" s="35"/>
      <c r="AD80" s="59"/>
      <c r="AG80" s="37"/>
      <c r="AJ80" s="59"/>
      <c r="AM80" s="37"/>
      <c r="AP80" s="59"/>
      <c r="AS80" s="37"/>
      <c r="AV80" s="59"/>
      <c r="AY80" s="37"/>
      <c r="BB80" s="59"/>
      <c r="BE80" s="37"/>
      <c r="BH80" s="59"/>
      <c r="BK80" s="37"/>
      <c r="BN80" s="59"/>
      <c r="BQ80" s="37"/>
      <c r="BR80" s="36"/>
      <c r="BS80" s="39"/>
      <c r="BT80" s="21"/>
      <c r="BU80" s="37"/>
      <c r="BV80" s="40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</row>
    <row r="81" spans="2:95" ht="12.75" customHeight="1">
      <c r="B81" s="147"/>
      <c r="C81" s="159"/>
      <c r="E81" s="109"/>
      <c r="F81" s="150"/>
      <c r="G81" s="150"/>
      <c r="H81" s="109"/>
      <c r="I81" s="74"/>
      <c r="J81" s="118"/>
      <c r="L81" s="59"/>
      <c r="M81" s="107"/>
      <c r="O81" s="35"/>
      <c r="R81" s="59"/>
      <c r="S81" s="107"/>
      <c r="U81" s="35"/>
      <c r="X81" s="59"/>
      <c r="AA81" s="35"/>
      <c r="AD81" s="59"/>
      <c r="AG81" s="37"/>
      <c r="AJ81" s="59"/>
      <c r="AM81" s="37"/>
      <c r="AP81" s="59"/>
      <c r="AS81" s="37"/>
      <c r="AV81" s="59"/>
      <c r="AY81" s="37"/>
      <c r="BB81" s="59"/>
      <c r="BE81" s="37"/>
      <c r="BH81" s="59"/>
      <c r="BK81" s="37"/>
      <c r="BN81" s="59"/>
      <c r="BQ81" s="37"/>
      <c r="BR81" s="36"/>
      <c r="BS81" s="39"/>
      <c r="BT81" s="21"/>
      <c r="BU81" s="37"/>
      <c r="BV81" s="40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</row>
    <row r="82" spans="2:95" ht="12.75" customHeight="1">
      <c r="B82" s="147"/>
      <c r="C82" s="159"/>
      <c r="E82" s="109"/>
      <c r="F82" s="150"/>
      <c r="G82" s="150"/>
      <c r="H82" s="109"/>
      <c r="I82" s="74"/>
      <c r="J82" s="118"/>
      <c r="L82" s="59"/>
      <c r="M82" s="107"/>
      <c r="O82" s="35"/>
      <c r="R82" s="59"/>
      <c r="S82" s="107"/>
      <c r="U82" s="35"/>
      <c r="X82" s="59"/>
      <c r="AA82" s="35"/>
      <c r="AD82" s="59"/>
      <c r="AG82" s="37"/>
      <c r="AJ82" s="59"/>
      <c r="AM82" s="37"/>
      <c r="AP82" s="59"/>
      <c r="AS82" s="37"/>
      <c r="AV82" s="59"/>
      <c r="AY82" s="37"/>
      <c r="BB82" s="59"/>
      <c r="BE82" s="37"/>
      <c r="BH82" s="59"/>
      <c r="BK82" s="37"/>
      <c r="BN82" s="59"/>
      <c r="BQ82" s="37"/>
      <c r="BR82" s="36"/>
      <c r="BS82" s="39"/>
      <c r="BT82" s="21"/>
      <c r="BU82" s="37"/>
      <c r="BV82" s="40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</row>
    <row r="83" spans="2:95" ht="13.5" customHeight="1">
      <c r="B83" s="147"/>
      <c r="C83" s="159"/>
      <c r="E83" s="109"/>
      <c r="F83" s="150"/>
      <c r="G83" s="150"/>
      <c r="H83" s="109"/>
      <c r="I83" s="74"/>
      <c r="J83" s="118"/>
      <c r="L83" s="59"/>
      <c r="M83" s="107"/>
      <c r="O83" s="35"/>
      <c r="R83" s="59"/>
      <c r="S83" s="107"/>
      <c r="U83" s="35"/>
      <c r="X83" s="59"/>
      <c r="AA83" s="35"/>
      <c r="AD83" s="59"/>
      <c r="AG83" s="37"/>
      <c r="AJ83" s="59"/>
      <c r="AM83" s="37"/>
      <c r="AP83" s="59"/>
      <c r="AS83" s="37"/>
      <c r="AV83" s="59"/>
      <c r="AY83" s="37"/>
      <c r="BB83" s="59"/>
      <c r="BE83" s="37"/>
      <c r="BH83" s="59"/>
      <c r="BK83" s="37"/>
      <c r="BN83" s="59"/>
      <c r="BQ83" s="37"/>
      <c r="BR83" s="36"/>
      <c r="BS83" s="39"/>
      <c r="BT83" s="21"/>
      <c r="BU83" s="37"/>
      <c r="BV83" s="40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</row>
    <row r="84" spans="2:95" ht="13.5" customHeight="1">
      <c r="B84" s="147"/>
      <c r="C84" s="159"/>
      <c r="E84" s="109"/>
      <c r="F84" s="150"/>
      <c r="G84" s="150"/>
      <c r="H84" s="109"/>
      <c r="I84" s="74"/>
      <c r="J84" s="118"/>
      <c r="L84" s="59"/>
      <c r="M84" s="107"/>
      <c r="O84" s="35"/>
      <c r="R84" s="59"/>
      <c r="S84" s="107"/>
      <c r="U84" s="35"/>
      <c r="X84" s="59"/>
      <c r="AA84" s="35"/>
      <c r="AD84" s="59"/>
      <c r="AG84" s="37"/>
      <c r="AJ84" s="59"/>
      <c r="AM84" s="37"/>
      <c r="AP84" s="59"/>
      <c r="AS84" s="37"/>
      <c r="AV84" s="59"/>
      <c r="AY84" s="37"/>
      <c r="BB84" s="59"/>
      <c r="BE84" s="37"/>
      <c r="BH84" s="59"/>
      <c r="BK84" s="37"/>
      <c r="BN84" s="59"/>
      <c r="BQ84" s="37"/>
      <c r="BR84" s="36"/>
      <c r="BS84" s="39"/>
      <c r="BT84" s="21"/>
      <c r="BU84" s="37"/>
      <c r="BV84" s="40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</row>
    <row r="85" spans="2:95" ht="13.5" customHeight="1">
      <c r="B85" s="147"/>
      <c r="C85" s="159"/>
      <c r="E85" s="109"/>
      <c r="F85" s="150"/>
      <c r="G85" s="150"/>
      <c r="H85" s="109"/>
      <c r="I85" s="74"/>
      <c r="J85" s="118"/>
      <c r="L85" s="59"/>
      <c r="M85" s="107"/>
      <c r="O85" s="35"/>
      <c r="R85" s="59"/>
      <c r="S85" s="107"/>
      <c r="U85" s="35"/>
      <c r="X85" s="59"/>
      <c r="AA85" s="35"/>
      <c r="AD85" s="59"/>
      <c r="AG85" s="37"/>
      <c r="AJ85" s="59"/>
      <c r="AM85" s="37"/>
      <c r="AP85" s="59"/>
      <c r="AS85" s="37"/>
      <c r="AV85" s="59"/>
      <c r="AY85" s="37"/>
      <c r="BB85" s="59"/>
      <c r="BE85" s="37"/>
      <c r="BH85" s="59"/>
      <c r="BK85" s="37"/>
      <c r="BN85" s="59"/>
      <c r="BQ85" s="37"/>
      <c r="BR85" s="36"/>
      <c r="BS85" s="39"/>
      <c r="BT85" s="21"/>
      <c r="BU85" s="37"/>
      <c r="BV85" s="40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</row>
    <row r="86" spans="2:95" ht="12.75" customHeight="1">
      <c r="B86" s="147"/>
      <c r="C86" s="159"/>
      <c r="E86" s="109"/>
      <c r="F86" s="150"/>
      <c r="G86" s="150"/>
      <c r="H86" s="109"/>
      <c r="I86" s="74"/>
      <c r="J86" s="118"/>
      <c r="L86" s="59"/>
      <c r="M86" s="107"/>
      <c r="O86" s="35"/>
      <c r="R86" s="59"/>
      <c r="S86" s="107"/>
      <c r="U86" s="35"/>
      <c r="X86" s="59"/>
      <c r="AA86" s="35"/>
      <c r="AD86" s="59"/>
      <c r="AG86" s="37"/>
      <c r="AJ86" s="59"/>
      <c r="AM86" s="37"/>
      <c r="AP86" s="59"/>
      <c r="AS86" s="37"/>
      <c r="AV86" s="59"/>
      <c r="AY86" s="37"/>
      <c r="BB86" s="59"/>
      <c r="BE86" s="37"/>
      <c r="BH86" s="59"/>
      <c r="BK86" s="37"/>
      <c r="BN86" s="59"/>
      <c r="BQ86" s="37"/>
      <c r="BR86" s="36"/>
      <c r="BS86" s="39"/>
      <c r="BT86" s="21"/>
      <c r="BU86" s="37"/>
      <c r="BV86" s="40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</row>
    <row r="87" spans="2:95" ht="12.75" customHeight="1">
      <c r="B87" s="147"/>
      <c r="C87" s="159"/>
      <c r="E87" s="109"/>
      <c r="F87" s="150"/>
      <c r="G87" s="150"/>
      <c r="H87" s="109"/>
      <c r="I87" s="74"/>
      <c r="J87" s="118"/>
      <c r="L87" s="59"/>
      <c r="M87" s="107"/>
      <c r="O87" s="35"/>
      <c r="R87" s="59"/>
      <c r="S87" s="107"/>
      <c r="U87" s="35"/>
      <c r="X87" s="59"/>
      <c r="AA87" s="35"/>
      <c r="AD87" s="59"/>
      <c r="AG87" s="37"/>
      <c r="AJ87" s="59"/>
      <c r="AM87" s="37"/>
      <c r="AP87" s="59"/>
      <c r="AS87" s="37"/>
      <c r="AV87" s="59"/>
      <c r="AY87" s="37"/>
      <c r="BB87" s="59"/>
      <c r="BE87" s="37"/>
      <c r="BH87" s="59"/>
      <c r="BK87" s="37"/>
      <c r="BN87" s="59"/>
      <c r="BQ87" s="37"/>
      <c r="BR87" s="36"/>
      <c r="BS87" s="39"/>
      <c r="BT87" s="21"/>
      <c r="BU87" s="37"/>
      <c r="BV87" s="40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</row>
    <row r="88" spans="2:95" ht="12.75" customHeight="1">
      <c r="B88" s="147"/>
      <c r="C88" s="159"/>
      <c r="E88" s="109"/>
      <c r="F88" s="150"/>
      <c r="G88" s="150"/>
      <c r="H88" s="109"/>
      <c r="I88" s="74"/>
      <c r="J88" s="118"/>
      <c r="L88" s="59"/>
      <c r="M88" s="107"/>
      <c r="O88" s="35"/>
      <c r="R88" s="59"/>
      <c r="S88" s="107"/>
      <c r="U88" s="35"/>
      <c r="X88" s="59"/>
      <c r="AA88" s="35"/>
      <c r="AD88" s="59"/>
      <c r="AG88" s="37"/>
      <c r="AJ88" s="59"/>
      <c r="AM88" s="37"/>
      <c r="AP88" s="59"/>
      <c r="AS88" s="37"/>
      <c r="AV88" s="59"/>
      <c r="AY88" s="37"/>
      <c r="BB88" s="59"/>
      <c r="BE88" s="37"/>
      <c r="BH88" s="59"/>
      <c r="BK88" s="37"/>
      <c r="BN88" s="59"/>
      <c r="BQ88" s="37"/>
      <c r="BR88" s="36"/>
      <c r="BS88" s="39"/>
      <c r="BT88" s="21"/>
      <c r="BU88" s="37"/>
      <c r="BV88" s="40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</row>
    <row r="89" spans="2:95" ht="12.75" customHeight="1">
      <c r="B89" s="147"/>
      <c r="C89" s="159"/>
      <c r="E89" s="109"/>
      <c r="F89" s="150"/>
      <c r="G89" s="150"/>
      <c r="H89" s="109"/>
      <c r="I89" s="74"/>
      <c r="J89" s="118"/>
      <c r="L89" s="59"/>
      <c r="M89" s="107"/>
      <c r="O89" s="35"/>
      <c r="R89" s="59"/>
      <c r="S89" s="107"/>
      <c r="U89" s="35"/>
      <c r="X89" s="59"/>
      <c r="AA89" s="35"/>
      <c r="AD89" s="59"/>
      <c r="AG89" s="37"/>
      <c r="AJ89" s="59"/>
      <c r="AM89" s="37"/>
      <c r="AP89" s="59"/>
      <c r="AS89" s="37"/>
      <c r="AV89" s="59"/>
      <c r="AY89" s="37"/>
      <c r="BB89" s="59"/>
      <c r="BE89" s="37"/>
      <c r="BH89" s="59"/>
      <c r="BK89" s="37"/>
      <c r="BN89" s="59"/>
      <c r="BQ89" s="37"/>
      <c r="BR89" s="36"/>
      <c r="BS89" s="39"/>
      <c r="BT89" s="21"/>
      <c r="BU89" s="37"/>
      <c r="BV89" s="40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</row>
    <row r="90" spans="2:95" ht="12.75" customHeight="1">
      <c r="B90" s="147"/>
      <c r="C90" s="159"/>
      <c r="E90" s="109"/>
      <c r="F90" s="150"/>
      <c r="G90" s="150"/>
      <c r="H90" s="109"/>
      <c r="I90" s="74"/>
      <c r="J90" s="118"/>
      <c r="L90" s="59"/>
      <c r="M90" s="107"/>
      <c r="O90" s="35"/>
      <c r="R90" s="59"/>
      <c r="S90" s="107"/>
      <c r="U90" s="35"/>
      <c r="X90" s="59"/>
      <c r="AA90" s="35"/>
      <c r="AD90" s="59"/>
      <c r="AG90" s="37"/>
      <c r="AJ90" s="59"/>
      <c r="AM90" s="37"/>
      <c r="AP90" s="59"/>
      <c r="AS90" s="37"/>
      <c r="AV90" s="59"/>
      <c r="AY90" s="37"/>
      <c r="BB90" s="59"/>
      <c r="BE90" s="37"/>
      <c r="BH90" s="59"/>
      <c r="BK90" s="37"/>
      <c r="BN90" s="59"/>
      <c r="BQ90" s="37"/>
      <c r="BR90" s="36"/>
      <c r="BS90" s="39"/>
      <c r="BT90" s="21"/>
      <c r="BU90" s="37"/>
      <c r="BV90" s="40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</row>
    <row r="91" spans="2:95" ht="13.5" customHeight="1">
      <c r="B91" s="147"/>
      <c r="C91" s="159"/>
      <c r="E91" s="109"/>
      <c r="F91" s="150"/>
      <c r="G91" s="150"/>
      <c r="H91" s="109"/>
      <c r="I91" s="74"/>
      <c r="J91" s="118"/>
      <c r="L91" s="59"/>
      <c r="M91" s="107"/>
      <c r="O91" s="35"/>
      <c r="R91" s="59"/>
      <c r="S91" s="107"/>
      <c r="U91" s="35"/>
      <c r="X91" s="59"/>
      <c r="AA91" s="35"/>
      <c r="AD91" s="59"/>
      <c r="AG91" s="37"/>
      <c r="AJ91" s="59"/>
      <c r="AM91" s="37"/>
      <c r="AP91" s="59"/>
      <c r="AS91" s="37"/>
      <c r="AV91" s="59"/>
      <c r="AY91" s="37"/>
      <c r="BB91" s="59"/>
      <c r="BE91" s="37"/>
      <c r="BH91" s="59"/>
      <c r="BK91" s="37"/>
      <c r="BN91" s="59"/>
      <c r="BQ91" s="37"/>
      <c r="BR91" s="36"/>
      <c r="BS91" s="39"/>
      <c r="BT91" s="21"/>
      <c r="BU91" s="37"/>
      <c r="BV91" s="40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</row>
    <row r="92" spans="1:225" s="4" customFormat="1" ht="12.75" customHeight="1">
      <c r="A92" s="31"/>
      <c r="B92" s="147"/>
      <c r="C92" s="159"/>
      <c r="D92" s="89"/>
      <c r="E92" s="109"/>
      <c r="F92" s="150"/>
      <c r="G92" s="150"/>
      <c r="H92" s="109"/>
      <c r="I92" s="74"/>
      <c r="J92" s="118"/>
      <c r="K92" s="58"/>
      <c r="L92" s="59"/>
      <c r="M92" s="107"/>
      <c r="N92" s="21"/>
      <c r="O92" s="35"/>
      <c r="P92" s="106"/>
      <c r="Q92" s="58"/>
      <c r="R92" s="59"/>
      <c r="S92" s="107"/>
      <c r="T92" s="21"/>
      <c r="U92" s="35"/>
      <c r="V92" s="106"/>
      <c r="W92" s="58"/>
      <c r="X92" s="59"/>
      <c r="Y92" s="115"/>
      <c r="Z92" s="21"/>
      <c r="AA92" s="35"/>
      <c r="AB92" s="106"/>
      <c r="AC92" s="58"/>
      <c r="AD92" s="59"/>
      <c r="AE92" s="38"/>
      <c r="AF92" s="21"/>
      <c r="AG92" s="37"/>
      <c r="AH92" s="61"/>
      <c r="AI92" s="58"/>
      <c r="AJ92" s="59"/>
      <c r="AK92" s="38"/>
      <c r="AL92" s="21"/>
      <c r="AM92" s="37"/>
      <c r="AN92" s="61"/>
      <c r="AO92" s="58"/>
      <c r="AP92" s="59"/>
      <c r="AQ92" s="38"/>
      <c r="AR92" s="21"/>
      <c r="AS92" s="37"/>
      <c r="AT92" s="61"/>
      <c r="AU92" s="58"/>
      <c r="AV92" s="59"/>
      <c r="AW92" s="38"/>
      <c r="AX92" s="21"/>
      <c r="AY92" s="37"/>
      <c r="AZ92" s="61"/>
      <c r="BA92" s="58"/>
      <c r="BB92" s="59"/>
      <c r="BC92" s="38"/>
      <c r="BD92" s="21"/>
      <c r="BE92" s="37"/>
      <c r="BF92" s="61"/>
      <c r="BG92" s="58"/>
      <c r="BH92" s="59"/>
      <c r="BI92" s="38"/>
      <c r="BJ92" s="21"/>
      <c r="BK92" s="37"/>
      <c r="BL92" s="61"/>
      <c r="BM92" s="58"/>
      <c r="BN92" s="59"/>
      <c r="BO92" s="38"/>
      <c r="BP92" s="21"/>
      <c r="BQ92" s="37"/>
      <c r="BR92" s="36"/>
      <c r="BS92" s="39"/>
      <c r="BT92" s="21"/>
      <c r="BU92" s="37"/>
      <c r="BV92" s="40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44"/>
      <c r="CS92" s="38"/>
      <c r="CT92" s="38"/>
      <c r="CU92" s="38"/>
      <c r="CV92" s="38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</row>
    <row r="93" spans="2:95" ht="12.75" customHeight="1">
      <c r="B93" s="147"/>
      <c r="C93" s="159"/>
      <c r="E93" s="109"/>
      <c r="F93" s="150"/>
      <c r="G93" s="150"/>
      <c r="H93" s="109"/>
      <c r="I93" s="74"/>
      <c r="J93" s="118"/>
      <c r="L93" s="59"/>
      <c r="M93" s="107"/>
      <c r="O93" s="35"/>
      <c r="R93" s="59"/>
      <c r="S93" s="107"/>
      <c r="U93" s="35"/>
      <c r="X93" s="59"/>
      <c r="AA93" s="35"/>
      <c r="AD93" s="59"/>
      <c r="AG93" s="37"/>
      <c r="AJ93" s="59"/>
      <c r="AM93" s="37"/>
      <c r="AP93" s="59"/>
      <c r="AS93" s="37"/>
      <c r="AV93" s="59"/>
      <c r="AY93" s="37"/>
      <c r="BB93" s="59"/>
      <c r="BE93" s="37"/>
      <c r="BH93" s="59"/>
      <c r="BK93" s="37"/>
      <c r="BN93" s="59"/>
      <c r="BQ93" s="37"/>
      <c r="BR93" s="36"/>
      <c r="BS93" s="39"/>
      <c r="BT93" s="21"/>
      <c r="BU93" s="37"/>
      <c r="BV93" s="40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</row>
    <row r="94" spans="2:95" ht="12.75" customHeight="1">
      <c r="B94" s="147"/>
      <c r="C94" s="159"/>
      <c r="E94" s="109"/>
      <c r="F94" s="150"/>
      <c r="G94" s="150"/>
      <c r="H94" s="109"/>
      <c r="I94" s="74"/>
      <c r="J94" s="118"/>
      <c r="L94" s="59"/>
      <c r="M94" s="107"/>
      <c r="O94" s="35"/>
      <c r="R94" s="59"/>
      <c r="S94" s="107"/>
      <c r="U94" s="35"/>
      <c r="X94" s="59"/>
      <c r="AA94" s="35"/>
      <c r="AD94" s="59"/>
      <c r="AG94" s="37"/>
      <c r="AJ94" s="59"/>
      <c r="AM94" s="37"/>
      <c r="AP94" s="59"/>
      <c r="AS94" s="37"/>
      <c r="AV94" s="59"/>
      <c r="AY94" s="37"/>
      <c r="BB94" s="59"/>
      <c r="BE94" s="37"/>
      <c r="BH94" s="59"/>
      <c r="BK94" s="37"/>
      <c r="BN94" s="59"/>
      <c r="BQ94" s="37"/>
      <c r="BR94" s="36"/>
      <c r="BS94" s="39"/>
      <c r="BT94" s="21"/>
      <c r="BU94" s="37"/>
      <c r="BV94" s="40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</row>
    <row r="95" spans="2:95" ht="12.75" customHeight="1">
      <c r="B95" s="147"/>
      <c r="C95" s="159"/>
      <c r="E95" s="109"/>
      <c r="F95" s="150"/>
      <c r="G95" s="150"/>
      <c r="H95" s="109"/>
      <c r="I95" s="74"/>
      <c r="J95" s="118"/>
      <c r="L95" s="59"/>
      <c r="M95" s="107"/>
      <c r="O95" s="35"/>
      <c r="R95" s="59"/>
      <c r="S95" s="107"/>
      <c r="U95" s="35"/>
      <c r="X95" s="59"/>
      <c r="AA95" s="35"/>
      <c r="AD95" s="59"/>
      <c r="AG95" s="37"/>
      <c r="AJ95" s="59"/>
      <c r="AM95" s="37"/>
      <c r="AP95" s="59"/>
      <c r="AS95" s="37"/>
      <c r="AV95" s="59"/>
      <c r="AY95" s="37"/>
      <c r="BB95" s="59"/>
      <c r="BE95" s="37"/>
      <c r="BH95" s="59"/>
      <c r="BK95" s="37"/>
      <c r="BN95" s="59"/>
      <c r="BQ95" s="37"/>
      <c r="BR95" s="36"/>
      <c r="BS95" s="39"/>
      <c r="BT95" s="21"/>
      <c r="BU95" s="37"/>
      <c r="BV95" s="40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</row>
    <row r="96" spans="2:95" ht="13.5" customHeight="1">
      <c r="B96" s="147"/>
      <c r="C96" s="159"/>
      <c r="E96" s="109"/>
      <c r="F96" s="150"/>
      <c r="G96" s="150"/>
      <c r="H96" s="109"/>
      <c r="I96" s="74"/>
      <c r="J96" s="118"/>
      <c r="L96" s="59"/>
      <c r="M96" s="107"/>
      <c r="O96" s="35"/>
      <c r="R96" s="59"/>
      <c r="S96" s="107"/>
      <c r="U96" s="35"/>
      <c r="X96" s="59"/>
      <c r="AA96" s="35"/>
      <c r="AD96" s="59"/>
      <c r="AG96" s="37"/>
      <c r="AJ96" s="59"/>
      <c r="AM96" s="37"/>
      <c r="AP96" s="59"/>
      <c r="AS96" s="37"/>
      <c r="AV96" s="59"/>
      <c r="AY96" s="37"/>
      <c r="BB96" s="59"/>
      <c r="BE96" s="37"/>
      <c r="BH96" s="59"/>
      <c r="BK96" s="37"/>
      <c r="BN96" s="59"/>
      <c r="BQ96" s="37"/>
      <c r="BR96" s="36"/>
      <c r="BS96" s="39"/>
      <c r="BT96" s="21"/>
      <c r="BU96" s="37"/>
      <c r="BV96" s="40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</row>
    <row r="97" spans="2:95" ht="12.75" customHeight="1">
      <c r="B97" s="147"/>
      <c r="C97" s="159"/>
      <c r="E97" s="109"/>
      <c r="F97" s="150"/>
      <c r="G97" s="150"/>
      <c r="H97" s="109"/>
      <c r="I97" s="74"/>
      <c r="J97" s="118"/>
      <c r="L97" s="59"/>
      <c r="M97" s="107"/>
      <c r="O97" s="35"/>
      <c r="R97" s="59"/>
      <c r="S97" s="107"/>
      <c r="U97" s="35"/>
      <c r="X97" s="59"/>
      <c r="AA97" s="35"/>
      <c r="AD97" s="59"/>
      <c r="AG97" s="37"/>
      <c r="AJ97" s="59"/>
      <c r="AM97" s="37"/>
      <c r="AP97" s="59"/>
      <c r="AS97" s="37"/>
      <c r="AV97" s="59"/>
      <c r="AY97" s="37"/>
      <c r="BB97" s="59"/>
      <c r="BE97" s="37"/>
      <c r="BH97" s="59"/>
      <c r="BK97" s="37"/>
      <c r="BN97" s="59"/>
      <c r="BQ97" s="37"/>
      <c r="BR97" s="36"/>
      <c r="BS97" s="39"/>
      <c r="BT97" s="21"/>
      <c r="BU97" s="37"/>
      <c r="BV97" s="40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</row>
    <row r="98" spans="2:95" ht="12.75" customHeight="1">
      <c r="B98" s="148"/>
      <c r="C98" s="160"/>
      <c r="E98" s="109"/>
      <c r="F98" s="150"/>
      <c r="G98" s="150"/>
      <c r="H98" s="109"/>
      <c r="I98" s="74"/>
      <c r="J98" s="118"/>
      <c r="L98" s="59"/>
      <c r="M98" s="107"/>
      <c r="O98" s="35"/>
      <c r="R98" s="59"/>
      <c r="S98" s="107"/>
      <c r="U98" s="35"/>
      <c r="X98" s="59"/>
      <c r="AA98" s="35"/>
      <c r="AD98" s="59"/>
      <c r="AG98" s="37"/>
      <c r="AJ98" s="59"/>
      <c r="AM98" s="37"/>
      <c r="AP98" s="59"/>
      <c r="AS98" s="37"/>
      <c r="AV98" s="59"/>
      <c r="AY98" s="37"/>
      <c r="BB98" s="59"/>
      <c r="BE98" s="37"/>
      <c r="BH98" s="59"/>
      <c r="BK98" s="37"/>
      <c r="BN98" s="59"/>
      <c r="BQ98" s="37"/>
      <c r="BR98" s="36"/>
      <c r="BS98" s="39"/>
      <c r="BT98" s="21"/>
      <c r="BU98" s="37"/>
      <c r="BV98" s="40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</row>
    <row r="99" spans="2:95" ht="12.75" customHeight="1">
      <c r="B99" s="147"/>
      <c r="C99" s="159"/>
      <c r="E99" s="109"/>
      <c r="F99" s="150"/>
      <c r="G99" s="150"/>
      <c r="H99" s="109"/>
      <c r="I99" s="74"/>
      <c r="J99" s="118"/>
      <c r="L99" s="59"/>
      <c r="M99" s="107"/>
      <c r="O99" s="35"/>
      <c r="R99" s="59"/>
      <c r="S99" s="107"/>
      <c r="U99" s="35"/>
      <c r="X99" s="59"/>
      <c r="AA99" s="35"/>
      <c r="AD99" s="59"/>
      <c r="AG99" s="37"/>
      <c r="AJ99" s="59"/>
      <c r="AM99" s="37"/>
      <c r="AP99" s="59"/>
      <c r="AS99" s="37"/>
      <c r="AV99" s="59"/>
      <c r="AY99" s="37"/>
      <c r="BB99" s="59"/>
      <c r="BE99" s="37"/>
      <c r="BH99" s="59"/>
      <c r="BK99" s="37"/>
      <c r="BN99" s="59"/>
      <c r="BQ99" s="37"/>
      <c r="BR99" s="36"/>
      <c r="BS99" s="39"/>
      <c r="BT99" s="21"/>
      <c r="BU99" s="37"/>
      <c r="BV99" s="40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</row>
    <row r="100" spans="2:95" ht="12.75" customHeight="1">
      <c r="B100" s="147"/>
      <c r="C100" s="159"/>
      <c r="E100" s="109"/>
      <c r="F100" s="150"/>
      <c r="G100" s="150"/>
      <c r="H100" s="109"/>
      <c r="I100" s="74"/>
      <c r="J100" s="118"/>
      <c r="L100" s="59"/>
      <c r="M100" s="107"/>
      <c r="O100" s="35"/>
      <c r="R100" s="59"/>
      <c r="S100" s="107"/>
      <c r="U100" s="35"/>
      <c r="X100" s="59"/>
      <c r="AA100" s="35"/>
      <c r="AD100" s="59"/>
      <c r="AG100" s="37"/>
      <c r="AJ100" s="59"/>
      <c r="AM100" s="37"/>
      <c r="AP100" s="59"/>
      <c r="AS100" s="37"/>
      <c r="AV100" s="59"/>
      <c r="AY100" s="37"/>
      <c r="BB100" s="59"/>
      <c r="BE100" s="37"/>
      <c r="BH100" s="59"/>
      <c r="BK100" s="37"/>
      <c r="BN100" s="59"/>
      <c r="BQ100" s="37"/>
      <c r="BR100" s="36"/>
      <c r="BS100" s="39"/>
      <c r="BT100" s="21"/>
      <c r="BU100" s="37"/>
      <c r="BV100" s="40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</row>
    <row r="101" spans="2:95" ht="12.75" customHeight="1">
      <c r="B101" s="147"/>
      <c r="C101" s="159"/>
      <c r="E101" s="109"/>
      <c r="F101" s="150"/>
      <c r="G101" s="150"/>
      <c r="H101" s="109"/>
      <c r="I101" s="74"/>
      <c r="J101" s="118"/>
      <c r="L101" s="59"/>
      <c r="M101" s="107"/>
      <c r="O101" s="35"/>
      <c r="R101" s="59"/>
      <c r="S101" s="107"/>
      <c r="U101" s="35"/>
      <c r="X101" s="59"/>
      <c r="AA101" s="35"/>
      <c r="AD101" s="59"/>
      <c r="AG101" s="37"/>
      <c r="AJ101" s="59"/>
      <c r="AM101" s="37"/>
      <c r="AP101" s="59"/>
      <c r="AS101" s="37"/>
      <c r="AV101" s="59"/>
      <c r="AY101" s="37"/>
      <c r="BB101" s="59"/>
      <c r="BE101" s="37"/>
      <c r="BH101" s="59"/>
      <c r="BK101" s="37"/>
      <c r="BN101" s="59"/>
      <c r="BQ101" s="37"/>
      <c r="BR101" s="36"/>
      <c r="BS101" s="39"/>
      <c r="BT101" s="21"/>
      <c r="BU101" s="37"/>
      <c r="BV101" s="40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</row>
    <row r="102" spans="1:225" s="4" customFormat="1" ht="12.75" customHeight="1">
      <c r="A102" s="31"/>
      <c r="B102" s="147"/>
      <c r="C102" s="159"/>
      <c r="D102" s="89"/>
      <c r="E102" s="109"/>
      <c r="F102" s="150"/>
      <c r="G102" s="150"/>
      <c r="H102" s="109"/>
      <c r="I102" s="74"/>
      <c r="J102" s="118"/>
      <c r="K102" s="58"/>
      <c r="L102" s="59"/>
      <c r="M102" s="107"/>
      <c r="N102" s="21"/>
      <c r="O102" s="35"/>
      <c r="P102" s="106"/>
      <c r="Q102" s="58"/>
      <c r="R102" s="59"/>
      <c r="S102" s="107"/>
      <c r="T102" s="21"/>
      <c r="U102" s="35"/>
      <c r="V102" s="106"/>
      <c r="W102" s="58"/>
      <c r="X102" s="59"/>
      <c r="Y102" s="115"/>
      <c r="Z102" s="21"/>
      <c r="AA102" s="35"/>
      <c r="AB102" s="106"/>
      <c r="AC102" s="58"/>
      <c r="AD102" s="59"/>
      <c r="AE102" s="38"/>
      <c r="AF102" s="21"/>
      <c r="AG102" s="37"/>
      <c r="AH102" s="61"/>
      <c r="AI102" s="58"/>
      <c r="AJ102" s="59"/>
      <c r="AK102" s="38"/>
      <c r="AL102" s="21"/>
      <c r="AM102" s="37"/>
      <c r="AN102" s="61"/>
      <c r="AO102" s="58"/>
      <c r="AP102" s="59"/>
      <c r="AQ102" s="38"/>
      <c r="AR102" s="21"/>
      <c r="AS102" s="37"/>
      <c r="AT102" s="61"/>
      <c r="AU102" s="58"/>
      <c r="AV102" s="59"/>
      <c r="AW102" s="38"/>
      <c r="AX102" s="21"/>
      <c r="AY102" s="37"/>
      <c r="AZ102" s="61"/>
      <c r="BA102" s="58"/>
      <c r="BB102" s="59"/>
      <c r="BC102" s="38"/>
      <c r="BD102" s="21"/>
      <c r="BE102" s="37"/>
      <c r="BF102" s="61"/>
      <c r="BG102" s="58"/>
      <c r="BH102" s="59"/>
      <c r="BI102" s="38"/>
      <c r="BJ102" s="21"/>
      <c r="BK102" s="37"/>
      <c r="BL102" s="61"/>
      <c r="BM102" s="58"/>
      <c r="BN102" s="59"/>
      <c r="BO102" s="38"/>
      <c r="BP102" s="21"/>
      <c r="BQ102" s="37"/>
      <c r="BR102" s="36"/>
      <c r="BS102" s="39"/>
      <c r="BT102" s="21"/>
      <c r="BU102" s="37"/>
      <c r="BV102" s="40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44"/>
      <c r="CS102" s="38"/>
      <c r="CT102" s="38"/>
      <c r="CU102" s="38"/>
      <c r="CV102" s="38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</row>
    <row r="103" spans="1:225" s="4" customFormat="1" ht="12.75" customHeight="1">
      <c r="A103" s="31"/>
      <c r="B103" s="147"/>
      <c r="C103" s="159"/>
      <c r="D103" s="89"/>
      <c r="E103" s="109"/>
      <c r="F103" s="150"/>
      <c r="G103" s="150"/>
      <c r="H103" s="109"/>
      <c r="I103" s="74"/>
      <c r="J103" s="118"/>
      <c r="K103" s="58"/>
      <c r="L103" s="59"/>
      <c r="M103" s="107"/>
      <c r="N103" s="21"/>
      <c r="O103" s="35"/>
      <c r="P103" s="106"/>
      <c r="Q103" s="58"/>
      <c r="R103" s="59"/>
      <c r="S103" s="107"/>
      <c r="T103" s="21"/>
      <c r="U103" s="35"/>
      <c r="V103" s="106"/>
      <c r="W103" s="58"/>
      <c r="X103" s="59"/>
      <c r="Y103" s="115"/>
      <c r="Z103" s="21"/>
      <c r="AA103" s="35"/>
      <c r="AB103" s="106"/>
      <c r="AC103" s="58"/>
      <c r="AD103" s="59"/>
      <c r="AE103" s="38"/>
      <c r="AF103" s="21"/>
      <c r="AG103" s="37"/>
      <c r="AH103" s="61"/>
      <c r="AI103" s="58"/>
      <c r="AJ103" s="59"/>
      <c r="AK103" s="38"/>
      <c r="AL103" s="21"/>
      <c r="AM103" s="37"/>
      <c r="AN103" s="61"/>
      <c r="AO103" s="58"/>
      <c r="AP103" s="59"/>
      <c r="AQ103" s="38"/>
      <c r="AR103" s="21"/>
      <c r="AS103" s="37"/>
      <c r="AT103" s="61"/>
      <c r="AU103" s="58"/>
      <c r="AV103" s="59"/>
      <c r="AW103" s="38"/>
      <c r="AX103" s="21"/>
      <c r="AY103" s="37"/>
      <c r="AZ103" s="61"/>
      <c r="BA103" s="58"/>
      <c r="BB103" s="59"/>
      <c r="BC103" s="38"/>
      <c r="BD103" s="21"/>
      <c r="BE103" s="37"/>
      <c r="BF103" s="61"/>
      <c r="BG103" s="58"/>
      <c r="BH103" s="59"/>
      <c r="BI103" s="38"/>
      <c r="BJ103" s="21"/>
      <c r="BK103" s="37"/>
      <c r="BL103" s="61"/>
      <c r="BM103" s="58"/>
      <c r="BN103" s="59"/>
      <c r="BO103" s="38"/>
      <c r="BP103" s="21"/>
      <c r="BQ103" s="37"/>
      <c r="BR103" s="36"/>
      <c r="BS103" s="39"/>
      <c r="BT103" s="21"/>
      <c r="BU103" s="37"/>
      <c r="BV103" s="40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44"/>
      <c r="CS103" s="38"/>
      <c r="CT103" s="38"/>
      <c r="CU103" s="38"/>
      <c r="CV103" s="38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</row>
    <row r="104" spans="2:95" ht="12.75" customHeight="1">
      <c r="B104" s="147"/>
      <c r="C104" s="159"/>
      <c r="E104" s="109"/>
      <c r="F104" s="150"/>
      <c r="G104" s="150"/>
      <c r="H104" s="109"/>
      <c r="I104" s="74"/>
      <c r="J104" s="118"/>
      <c r="L104" s="59"/>
      <c r="M104" s="107"/>
      <c r="O104" s="35"/>
      <c r="R104" s="59"/>
      <c r="S104" s="107"/>
      <c r="U104" s="35"/>
      <c r="X104" s="59"/>
      <c r="AA104" s="35"/>
      <c r="AD104" s="59"/>
      <c r="AG104" s="37"/>
      <c r="AJ104" s="59"/>
      <c r="AM104" s="37"/>
      <c r="AP104" s="59"/>
      <c r="AS104" s="37"/>
      <c r="AV104" s="59"/>
      <c r="AY104" s="37"/>
      <c r="BB104" s="59"/>
      <c r="BE104" s="37"/>
      <c r="BH104" s="59"/>
      <c r="BK104" s="37"/>
      <c r="BN104" s="59"/>
      <c r="BQ104" s="37"/>
      <c r="BR104" s="36"/>
      <c r="BS104" s="39"/>
      <c r="BT104" s="21"/>
      <c r="BU104" s="37"/>
      <c r="BV104" s="40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</row>
    <row r="105" spans="2:95" ht="12.75" customHeight="1">
      <c r="B105" s="147"/>
      <c r="C105" s="159"/>
      <c r="E105" s="109"/>
      <c r="F105" s="150"/>
      <c r="G105" s="150"/>
      <c r="H105" s="109"/>
      <c r="I105" s="74"/>
      <c r="J105" s="118"/>
      <c r="L105" s="59"/>
      <c r="M105" s="107"/>
      <c r="O105" s="35"/>
      <c r="R105" s="59"/>
      <c r="S105" s="107"/>
      <c r="U105" s="35"/>
      <c r="X105" s="59"/>
      <c r="AA105" s="35"/>
      <c r="AD105" s="59"/>
      <c r="AG105" s="37"/>
      <c r="AJ105" s="59"/>
      <c r="AM105" s="37"/>
      <c r="AP105" s="59"/>
      <c r="AS105" s="37"/>
      <c r="AV105" s="59"/>
      <c r="AY105" s="37"/>
      <c r="BB105" s="59"/>
      <c r="BE105" s="37"/>
      <c r="BH105" s="59"/>
      <c r="BK105" s="37"/>
      <c r="BN105" s="59"/>
      <c r="BQ105" s="37"/>
      <c r="BR105" s="36"/>
      <c r="BS105" s="39"/>
      <c r="BT105" s="21"/>
      <c r="BU105" s="37"/>
      <c r="BV105" s="40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</row>
    <row r="106" spans="2:95" ht="12.75" customHeight="1">
      <c r="B106" s="147"/>
      <c r="C106" s="159"/>
      <c r="E106" s="109"/>
      <c r="F106" s="150"/>
      <c r="G106" s="150"/>
      <c r="H106" s="109"/>
      <c r="I106" s="74"/>
      <c r="J106" s="118"/>
      <c r="L106" s="59"/>
      <c r="M106" s="107"/>
      <c r="O106" s="35"/>
      <c r="R106" s="59"/>
      <c r="S106" s="107"/>
      <c r="U106" s="35"/>
      <c r="X106" s="59"/>
      <c r="AA106" s="35"/>
      <c r="AD106" s="59"/>
      <c r="AG106" s="37"/>
      <c r="AJ106" s="59"/>
      <c r="AM106" s="37"/>
      <c r="AP106" s="59"/>
      <c r="AS106" s="37"/>
      <c r="AV106" s="59"/>
      <c r="AY106" s="37"/>
      <c r="BB106" s="59"/>
      <c r="BE106" s="37"/>
      <c r="BH106" s="59"/>
      <c r="BK106" s="37"/>
      <c r="BN106" s="59"/>
      <c r="BQ106" s="37"/>
      <c r="BR106" s="36"/>
      <c r="BS106" s="39"/>
      <c r="BT106" s="21"/>
      <c r="BU106" s="37"/>
      <c r="BV106" s="40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</row>
    <row r="107" spans="1:225" s="4" customFormat="1" ht="12.75" customHeight="1">
      <c r="A107" s="31"/>
      <c r="B107" s="147"/>
      <c r="C107" s="159"/>
      <c r="D107" s="89"/>
      <c r="E107" s="109"/>
      <c r="F107" s="150"/>
      <c r="G107" s="150"/>
      <c r="H107" s="109"/>
      <c r="I107" s="74"/>
      <c r="J107" s="118"/>
      <c r="K107" s="58"/>
      <c r="L107" s="59"/>
      <c r="M107" s="107"/>
      <c r="N107" s="21"/>
      <c r="O107" s="35"/>
      <c r="P107" s="106"/>
      <c r="Q107" s="58"/>
      <c r="R107" s="59"/>
      <c r="S107" s="107"/>
      <c r="T107" s="21"/>
      <c r="U107" s="35"/>
      <c r="V107" s="106"/>
      <c r="W107" s="58"/>
      <c r="X107" s="59"/>
      <c r="Y107" s="115"/>
      <c r="Z107" s="21"/>
      <c r="AA107" s="35"/>
      <c r="AB107" s="106"/>
      <c r="AC107" s="58"/>
      <c r="AD107" s="59"/>
      <c r="AE107" s="38"/>
      <c r="AF107" s="21"/>
      <c r="AG107" s="37"/>
      <c r="AH107" s="61"/>
      <c r="AI107" s="58"/>
      <c r="AJ107" s="59"/>
      <c r="AK107" s="38"/>
      <c r="AL107" s="21"/>
      <c r="AM107" s="37"/>
      <c r="AN107" s="61"/>
      <c r="AO107" s="58"/>
      <c r="AP107" s="59"/>
      <c r="AQ107" s="38"/>
      <c r="AR107" s="21"/>
      <c r="AS107" s="37"/>
      <c r="AT107" s="61"/>
      <c r="AU107" s="58"/>
      <c r="AV107" s="59"/>
      <c r="AW107" s="38"/>
      <c r="AX107" s="21"/>
      <c r="AY107" s="37"/>
      <c r="AZ107" s="61"/>
      <c r="BA107" s="58"/>
      <c r="BB107" s="59"/>
      <c r="BC107" s="38"/>
      <c r="BD107" s="21"/>
      <c r="BE107" s="37"/>
      <c r="BF107" s="61"/>
      <c r="BG107" s="58"/>
      <c r="BH107" s="59"/>
      <c r="BI107" s="38"/>
      <c r="BJ107" s="21"/>
      <c r="BK107" s="37"/>
      <c r="BL107" s="61"/>
      <c r="BM107" s="58"/>
      <c r="BN107" s="59"/>
      <c r="BO107" s="38"/>
      <c r="BP107" s="21"/>
      <c r="BQ107" s="37"/>
      <c r="BR107" s="36"/>
      <c r="BS107" s="39"/>
      <c r="BT107" s="21"/>
      <c r="BU107" s="37"/>
      <c r="BV107" s="40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44"/>
      <c r="CS107" s="38"/>
      <c r="CT107" s="38"/>
      <c r="CU107" s="38"/>
      <c r="CV107" s="38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</row>
    <row r="108" spans="2:95" ht="12.75" customHeight="1">
      <c r="B108" s="147"/>
      <c r="C108" s="159"/>
      <c r="E108" s="109"/>
      <c r="F108" s="150"/>
      <c r="G108" s="150"/>
      <c r="H108" s="109"/>
      <c r="I108" s="74"/>
      <c r="J108" s="118"/>
      <c r="L108" s="59"/>
      <c r="M108" s="107"/>
      <c r="O108" s="35"/>
      <c r="R108" s="59"/>
      <c r="S108" s="107"/>
      <c r="U108" s="35"/>
      <c r="X108" s="59"/>
      <c r="AA108" s="35"/>
      <c r="AD108" s="59"/>
      <c r="AG108" s="37"/>
      <c r="AJ108" s="59"/>
      <c r="AM108" s="37"/>
      <c r="AP108" s="59"/>
      <c r="AS108" s="37"/>
      <c r="AV108" s="59"/>
      <c r="AY108" s="37"/>
      <c r="BB108" s="59"/>
      <c r="BE108" s="37"/>
      <c r="BH108" s="59"/>
      <c r="BK108" s="37"/>
      <c r="BN108" s="59"/>
      <c r="BQ108" s="37"/>
      <c r="BR108" s="36"/>
      <c r="BS108" s="39"/>
      <c r="BT108" s="21"/>
      <c r="BU108" s="37"/>
      <c r="BV108" s="40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</row>
    <row r="109" spans="2:95" ht="12.75" customHeight="1">
      <c r="B109" s="147"/>
      <c r="C109" s="159"/>
      <c r="E109" s="109"/>
      <c r="F109" s="150"/>
      <c r="G109" s="150"/>
      <c r="H109" s="109"/>
      <c r="I109" s="74"/>
      <c r="J109" s="118"/>
      <c r="L109" s="59"/>
      <c r="M109" s="107"/>
      <c r="O109" s="35"/>
      <c r="R109" s="59"/>
      <c r="S109" s="107"/>
      <c r="U109" s="35"/>
      <c r="X109" s="59"/>
      <c r="AA109" s="35"/>
      <c r="AD109" s="59"/>
      <c r="AG109" s="37"/>
      <c r="AJ109" s="59"/>
      <c r="AM109" s="37"/>
      <c r="AP109" s="59"/>
      <c r="AS109" s="37"/>
      <c r="AV109" s="59"/>
      <c r="AY109" s="37"/>
      <c r="BB109" s="59"/>
      <c r="BE109" s="37"/>
      <c r="BH109" s="59"/>
      <c r="BK109" s="37"/>
      <c r="BN109" s="59"/>
      <c r="BQ109" s="37"/>
      <c r="BR109" s="36"/>
      <c r="BS109" s="39"/>
      <c r="BT109" s="21"/>
      <c r="BU109" s="37"/>
      <c r="BV109" s="40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</row>
    <row r="110" spans="2:95" ht="12.75" customHeight="1">
      <c r="B110" s="147"/>
      <c r="C110" s="159"/>
      <c r="E110" s="109"/>
      <c r="F110" s="150"/>
      <c r="G110" s="150"/>
      <c r="H110" s="109"/>
      <c r="I110" s="74"/>
      <c r="J110" s="118"/>
      <c r="L110" s="59"/>
      <c r="M110" s="107"/>
      <c r="O110" s="35"/>
      <c r="R110" s="59"/>
      <c r="S110" s="107"/>
      <c r="U110" s="35"/>
      <c r="X110" s="59"/>
      <c r="AA110" s="35"/>
      <c r="AD110" s="59"/>
      <c r="AG110" s="37"/>
      <c r="AJ110" s="59"/>
      <c r="AM110" s="37"/>
      <c r="AP110" s="59"/>
      <c r="AS110" s="37"/>
      <c r="AV110" s="59"/>
      <c r="AY110" s="37"/>
      <c r="BB110" s="59"/>
      <c r="BE110" s="37"/>
      <c r="BH110" s="59"/>
      <c r="BK110" s="37"/>
      <c r="BN110" s="59"/>
      <c r="BQ110" s="37"/>
      <c r="BR110" s="36"/>
      <c r="BS110" s="39"/>
      <c r="BT110" s="21"/>
      <c r="BU110" s="37"/>
      <c r="BV110" s="40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</row>
    <row r="111" spans="2:95" ht="12.75" customHeight="1">
      <c r="B111" s="147"/>
      <c r="C111" s="159"/>
      <c r="E111" s="109"/>
      <c r="F111" s="150"/>
      <c r="G111" s="150"/>
      <c r="H111" s="109"/>
      <c r="I111" s="74"/>
      <c r="J111" s="118"/>
      <c r="L111" s="59"/>
      <c r="M111" s="107"/>
      <c r="O111" s="35"/>
      <c r="R111" s="59"/>
      <c r="S111" s="107"/>
      <c r="U111" s="35"/>
      <c r="X111" s="59"/>
      <c r="AA111" s="35"/>
      <c r="AD111" s="59"/>
      <c r="AG111" s="37"/>
      <c r="AJ111" s="59"/>
      <c r="AM111" s="37"/>
      <c r="AP111" s="59"/>
      <c r="AS111" s="37"/>
      <c r="AV111" s="59"/>
      <c r="AY111" s="37"/>
      <c r="BB111" s="59"/>
      <c r="BE111" s="37"/>
      <c r="BH111" s="59"/>
      <c r="BK111" s="37"/>
      <c r="BN111" s="59"/>
      <c r="BQ111" s="37"/>
      <c r="BR111" s="36"/>
      <c r="BS111" s="39"/>
      <c r="BT111" s="21"/>
      <c r="BU111" s="37"/>
      <c r="BV111" s="40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</row>
    <row r="112" spans="2:95" ht="12.75" customHeight="1">
      <c r="B112" s="147"/>
      <c r="C112" s="159"/>
      <c r="E112" s="109"/>
      <c r="F112" s="150"/>
      <c r="G112" s="150"/>
      <c r="H112" s="109"/>
      <c r="I112" s="74"/>
      <c r="J112" s="118"/>
      <c r="L112" s="59"/>
      <c r="M112" s="107"/>
      <c r="O112" s="35"/>
      <c r="R112" s="59"/>
      <c r="S112" s="107"/>
      <c r="U112" s="35"/>
      <c r="X112" s="59"/>
      <c r="AA112" s="35"/>
      <c r="AD112" s="59"/>
      <c r="AG112" s="37"/>
      <c r="AJ112" s="59"/>
      <c r="AM112" s="37"/>
      <c r="AP112" s="59"/>
      <c r="AS112" s="37"/>
      <c r="AV112" s="59"/>
      <c r="AY112" s="37"/>
      <c r="BB112" s="59"/>
      <c r="BE112" s="37"/>
      <c r="BH112" s="59"/>
      <c r="BK112" s="37"/>
      <c r="BN112" s="59"/>
      <c r="BQ112" s="37"/>
      <c r="BR112" s="36"/>
      <c r="BS112" s="39"/>
      <c r="BT112" s="21"/>
      <c r="BU112" s="37"/>
      <c r="BV112" s="40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</row>
    <row r="113" spans="1:225" s="4" customFormat="1" ht="12.75" customHeight="1">
      <c r="A113" s="31"/>
      <c r="B113" s="147"/>
      <c r="C113" s="159"/>
      <c r="D113" s="89"/>
      <c r="E113" s="109"/>
      <c r="F113" s="150"/>
      <c r="G113" s="150"/>
      <c r="H113" s="109"/>
      <c r="I113" s="74"/>
      <c r="J113" s="118"/>
      <c r="K113" s="58"/>
      <c r="L113" s="59"/>
      <c r="M113" s="107"/>
      <c r="N113" s="21"/>
      <c r="O113" s="35"/>
      <c r="P113" s="106"/>
      <c r="Q113" s="58"/>
      <c r="R113" s="59"/>
      <c r="S113" s="107"/>
      <c r="T113" s="21"/>
      <c r="U113" s="35"/>
      <c r="V113" s="106"/>
      <c r="W113" s="58"/>
      <c r="X113" s="59"/>
      <c r="Y113" s="115"/>
      <c r="Z113" s="21"/>
      <c r="AA113" s="35"/>
      <c r="AB113" s="106"/>
      <c r="AC113" s="58"/>
      <c r="AD113" s="59"/>
      <c r="AE113" s="38"/>
      <c r="AF113" s="21"/>
      <c r="AG113" s="37"/>
      <c r="AH113" s="61"/>
      <c r="AI113" s="58"/>
      <c r="AJ113" s="59"/>
      <c r="AK113" s="38"/>
      <c r="AL113" s="21"/>
      <c r="AM113" s="37"/>
      <c r="AN113" s="61"/>
      <c r="AO113" s="58"/>
      <c r="AP113" s="59"/>
      <c r="AQ113" s="38"/>
      <c r="AR113" s="21"/>
      <c r="AS113" s="37"/>
      <c r="AT113" s="61"/>
      <c r="AU113" s="58"/>
      <c r="AV113" s="59"/>
      <c r="AW113" s="38"/>
      <c r="AX113" s="21"/>
      <c r="AY113" s="37"/>
      <c r="AZ113" s="61"/>
      <c r="BA113" s="58"/>
      <c r="BB113" s="59"/>
      <c r="BC113" s="38"/>
      <c r="BD113" s="21"/>
      <c r="BE113" s="37"/>
      <c r="BF113" s="61"/>
      <c r="BG113" s="58"/>
      <c r="BH113" s="59"/>
      <c r="BI113" s="38"/>
      <c r="BJ113" s="21"/>
      <c r="BK113" s="37"/>
      <c r="BL113" s="61"/>
      <c r="BM113" s="58"/>
      <c r="BN113" s="59"/>
      <c r="BO113" s="38"/>
      <c r="BP113" s="21"/>
      <c r="BQ113" s="37"/>
      <c r="BR113" s="36"/>
      <c r="BS113" s="39"/>
      <c r="BT113" s="21"/>
      <c r="BU113" s="37"/>
      <c r="BV113" s="40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44"/>
      <c r="CS113" s="38"/>
      <c r="CT113" s="38"/>
      <c r="CU113" s="38"/>
      <c r="CV113" s="38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</row>
    <row r="114" spans="2:95" ht="12.75" customHeight="1">
      <c r="B114" s="147"/>
      <c r="C114" s="159"/>
      <c r="E114" s="109"/>
      <c r="F114" s="150"/>
      <c r="G114" s="150"/>
      <c r="H114" s="109"/>
      <c r="I114" s="74"/>
      <c r="J114" s="118"/>
      <c r="L114" s="59"/>
      <c r="M114" s="107"/>
      <c r="O114" s="35"/>
      <c r="R114" s="59"/>
      <c r="S114" s="107"/>
      <c r="U114" s="35"/>
      <c r="X114" s="59"/>
      <c r="AA114" s="35"/>
      <c r="AD114" s="59"/>
      <c r="AG114" s="37"/>
      <c r="AJ114" s="59"/>
      <c r="AM114" s="37"/>
      <c r="AP114" s="59"/>
      <c r="AS114" s="37"/>
      <c r="AV114" s="59"/>
      <c r="AY114" s="37"/>
      <c r="BB114" s="59"/>
      <c r="BE114" s="37"/>
      <c r="BH114" s="59"/>
      <c r="BK114" s="37"/>
      <c r="BN114" s="59"/>
      <c r="BQ114" s="37"/>
      <c r="BR114" s="36"/>
      <c r="BS114" s="39"/>
      <c r="BT114" s="21"/>
      <c r="BU114" s="37"/>
      <c r="BV114" s="40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</row>
    <row r="115" spans="2:95" ht="12.75" customHeight="1">
      <c r="B115" s="147"/>
      <c r="C115" s="159"/>
      <c r="E115" s="109"/>
      <c r="F115" s="150"/>
      <c r="G115" s="150"/>
      <c r="H115" s="109"/>
      <c r="I115" s="74"/>
      <c r="J115" s="118"/>
      <c r="L115" s="59"/>
      <c r="M115" s="107"/>
      <c r="O115" s="35"/>
      <c r="R115" s="59"/>
      <c r="S115" s="107"/>
      <c r="U115" s="35"/>
      <c r="X115" s="59"/>
      <c r="AA115" s="35"/>
      <c r="AD115" s="59"/>
      <c r="AG115" s="37"/>
      <c r="AJ115" s="59"/>
      <c r="AM115" s="37"/>
      <c r="AP115" s="59"/>
      <c r="AS115" s="37"/>
      <c r="AV115" s="59"/>
      <c r="AY115" s="37"/>
      <c r="BB115" s="59"/>
      <c r="BE115" s="37"/>
      <c r="BH115" s="59"/>
      <c r="BK115" s="37"/>
      <c r="BN115" s="59"/>
      <c r="BQ115" s="37"/>
      <c r="BR115" s="36"/>
      <c r="BS115" s="39"/>
      <c r="BT115" s="21"/>
      <c r="BU115" s="37"/>
      <c r="BV115" s="40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</row>
    <row r="116" spans="2:95" ht="12.75" customHeight="1">
      <c r="B116" s="147"/>
      <c r="C116" s="159"/>
      <c r="E116" s="109"/>
      <c r="F116" s="150"/>
      <c r="G116" s="150"/>
      <c r="H116" s="109"/>
      <c r="I116" s="74"/>
      <c r="J116" s="118"/>
      <c r="L116" s="59"/>
      <c r="M116" s="107"/>
      <c r="O116" s="35"/>
      <c r="R116" s="59"/>
      <c r="S116" s="107"/>
      <c r="U116" s="35"/>
      <c r="X116" s="59"/>
      <c r="AA116" s="35"/>
      <c r="AD116" s="59"/>
      <c r="AG116" s="37"/>
      <c r="AJ116" s="59"/>
      <c r="AM116" s="37"/>
      <c r="AP116" s="59"/>
      <c r="AS116" s="37"/>
      <c r="AV116" s="59"/>
      <c r="AY116" s="37"/>
      <c r="BB116" s="59"/>
      <c r="BE116" s="37"/>
      <c r="BH116" s="59"/>
      <c r="BK116" s="37"/>
      <c r="BN116" s="59"/>
      <c r="BQ116" s="37"/>
      <c r="BR116" s="36"/>
      <c r="BS116" s="39"/>
      <c r="BT116" s="21"/>
      <c r="BU116" s="37"/>
      <c r="BV116" s="40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</row>
    <row r="117" spans="1:225" s="4" customFormat="1" ht="12.75" customHeight="1">
      <c r="A117" s="31"/>
      <c r="B117" s="147"/>
      <c r="C117" s="159"/>
      <c r="D117" s="89"/>
      <c r="E117" s="109"/>
      <c r="F117" s="150"/>
      <c r="G117" s="150"/>
      <c r="H117" s="109"/>
      <c r="I117" s="74"/>
      <c r="J117" s="118"/>
      <c r="K117" s="58"/>
      <c r="L117" s="59"/>
      <c r="M117" s="107"/>
      <c r="N117" s="21"/>
      <c r="O117" s="35"/>
      <c r="P117" s="106"/>
      <c r="Q117" s="58"/>
      <c r="R117" s="59"/>
      <c r="S117" s="107"/>
      <c r="T117" s="21"/>
      <c r="U117" s="35"/>
      <c r="V117" s="106"/>
      <c r="W117" s="58"/>
      <c r="X117" s="59"/>
      <c r="Y117" s="115"/>
      <c r="Z117" s="21"/>
      <c r="AA117" s="35"/>
      <c r="AB117" s="106"/>
      <c r="AC117" s="58"/>
      <c r="AD117" s="59"/>
      <c r="AE117" s="38"/>
      <c r="AF117" s="21"/>
      <c r="AG117" s="37"/>
      <c r="AH117" s="61"/>
      <c r="AI117" s="58"/>
      <c r="AJ117" s="59"/>
      <c r="AK117" s="38"/>
      <c r="AL117" s="21"/>
      <c r="AM117" s="37"/>
      <c r="AN117" s="61"/>
      <c r="AO117" s="58"/>
      <c r="AP117" s="59"/>
      <c r="AQ117" s="38"/>
      <c r="AR117" s="21"/>
      <c r="AS117" s="37"/>
      <c r="AT117" s="61"/>
      <c r="AU117" s="58"/>
      <c r="AV117" s="59"/>
      <c r="AW117" s="38"/>
      <c r="AX117" s="21"/>
      <c r="AY117" s="37"/>
      <c r="AZ117" s="61"/>
      <c r="BA117" s="58"/>
      <c r="BB117" s="59"/>
      <c r="BC117" s="38"/>
      <c r="BD117" s="21"/>
      <c r="BE117" s="37"/>
      <c r="BF117" s="61"/>
      <c r="BG117" s="58"/>
      <c r="BH117" s="59"/>
      <c r="BI117" s="38"/>
      <c r="BJ117" s="21"/>
      <c r="BK117" s="37"/>
      <c r="BL117" s="61"/>
      <c r="BM117" s="58"/>
      <c r="BN117" s="59"/>
      <c r="BO117" s="38"/>
      <c r="BP117" s="21"/>
      <c r="BQ117" s="37"/>
      <c r="BR117" s="36"/>
      <c r="BS117" s="39"/>
      <c r="BT117" s="21"/>
      <c r="BU117" s="37"/>
      <c r="BV117" s="40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44"/>
      <c r="CS117" s="38"/>
      <c r="CT117" s="38"/>
      <c r="CU117" s="38"/>
      <c r="CV117" s="38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</row>
    <row r="118" spans="2:95" ht="12.75" customHeight="1">
      <c r="B118" s="147"/>
      <c r="C118" s="159"/>
      <c r="E118" s="109"/>
      <c r="F118" s="150"/>
      <c r="G118" s="150"/>
      <c r="H118" s="109"/>
      <c r="I118" s="74"/>
      <c r="J118" s="118"/>
      <c r="L118" s="59"/>
      <c r="M118" s="107"/>
      <c r="O118" s="35"/>
      <c r="R118" s="59"/>
      <c r="S118" s="107"/>
      <c r="U118" s="35"/>
      <c r="X118" s="59"/>
      <c r="AA118" s="35"/>
      <c r="AD118" s="59"/>
      <c r="AG118" s="37"/>
      <c r="AJ118" s="59"/>
      <c r="AM118" s="37"/>
      <c r="AP118" s="59"/>
      <c r="AS118" s="37"/>
      <c r="AV118" s="59"/>
      <c r="AY118" s="37"/>
      <c r="BB118" s="59"/>
      <c r="BE118" s="37"/>
      <c r="BH118" s="59"/>
      <c r="BK118" s="37"/>
      <c r="BN118" s="59"/>
      <c r="BQ118" s="37"/>
      <c r="BR118" s="36"/>
      <c r="BS118" s="39"/>
      <c r="BT118" s="21"/>
      <c r="BU118" s="37"/>
      <c r="BV118" s="40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</row>
    <row r="119" spans="2:95" ht="12.75" customHeight="1">
      <c r="B119" s="147"/>
      <c r="C119" s="159"/>
      <c r="E119" s="109"/>
      <c r="F119" s="150"/>
      <c r="G119" s="150"/>
      <c r="H119" s="109"/>
      <c r="I119" s="74"/>
      <c r="J119" s="118"/>
      <c r="L119" s="59"/>
      <c r="M119" s="107"/>
      <c r="O119" s="35"/>
      <c r="R119" s="59"/>
      <c r="S119" s="107"/>
      <c r="U119" s="35"/>
      <c r="X119" s="59"/>
      <c r="AA119" s="35"/>
      <c r="AD119" s="59"/>
      <c r="AG119" s="37"/>
      <c r="AJ119" s="59"/>
      <c r="AM119" s="37"/>
      <c r="AP119" s="59"/>
      <c r="AS119" s="37"/>
      <c r="AV119" s="59"/>
      <c r="AY119" s="37"/>
      <c r="BB119" s="59"/>
      <c r="BE119" s="37"/>
      <c r="BH119" s="59"/>
      <c r="BK119" s="37"/>
      <c r="BN119" s="59"/>
      <c r="BQ119" s="37"/>
      <c r="BR119" s="36"/>
      <c r="BS119" s="39"/>
      <c r="BT119" s="21"/>
      <c r="BU119" s="37"/>
      <c r="BV119" s="40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</row>
    <row r="120" spans="2:95" ht="12.75" customHeight="1">
      <c r="B120" s="147"/>
      <c r="C120" s="159"/>
      <c r="E120" s="109"/>
      <c r="F120" s="150"/>
      <c r="G120" s="150"/>
      <c r="H120" s="109"/>
      <c r="I120" s="74"/>
      <c r="J120" s="118"/>
      <c r="L120" s="59"/>
      <c r="M120" s="107"/>
      <c r="O120" s="35"/>
      <c r="R120" s="59"/>
      <c r="S120" s="107"/>
      <c r="U120" s="35"/>
      <c r="X120" s="59"/>
      <c r="AA120" s="35"/>
      <c r="AD120" s="59"/>
      <c r="AG120" s="37"/>
      <c r="AJ120" s="59"/>
      <c r="AM120" s="37"/>
      <c r="AP120" s="59"/>
      <c r="AS120" s="37"/>
      <c r="AV120" s="59"/>
      <c r="AY120" s="37"/>
      <c r="BB120" s="59"/>
      <c r="BE120" s="37"/>
      <c r="BH120" s="59"/>
      <c r="BK120" s="37"/>
      <c r="BN120" s="59"/>
      <c r="BQ120" s="37"/>
      <c r="BR120" s="36"/>
      <c r="BS120" s="39"/>
      <c r="BT120" s="21"/>
      <c r="BU120" s="37"/>
      <c r="BV120" s="40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</row>
    <row r="121" spans="2:95" ht="12.75">
      <c r="B121" s="147"/>
      <c r="C121" s="159"/>
      <c r="E121" s="109"/>
      <c r="F121" s="150"/>
      <c r="G121" s="150"/>
      <c r="H121" s="109"/>
      <c r="I121" s="74"/>
      <c r="J121" s="118"/>
      <c r="L121" s="59"/>
      <c r="M121" s="107"/>
      <c r="O121" s="35"/>
      <c r="R121" s="59"/>
      <c r="S121" s="107"/>
      <c r="U121" s="35"/>
      <c r="X121" s="59"/>
      <c r="AA121" s="35"/>
      <c r="AD121" s="59"/>
      <c r="AG121" s="37"/>
      <c r="AJ121" s="59"/>
      <c r="AM121" s="37"/>
      <c r="AP121" s="59"/>
      <c r="AS121" s="37"/>
      <c r="AV121" s="59"/>
      <c r="AY121" s="37"/>
      <c r="BB121" s="59"/>
      <c r="BE121" s="37"/>
      <c r="BH121" s="59"/>
      <c r="BK121" s="37"/>
      <c r="BN121" s="59"/>
      <c r="BQ121" s="37"/>
      <c r="BR121" s="36"/>
      <c r="BS121" s="39"/>
      <c r="BT121" s="21"/>
      <c r="BU121" s="37"/>
      <c r="BV121" s="40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</row>
    <row r="122" spans="2:95" ht="12.75">
      <c r="B122" s="147"/>
      <c r="C122" s="159"/>
      <c r="E122" s="109"/>
      <c r="F122" s="150"/>
      <c r="G122" s="150"/>
      <c r="H122" s="109"/>
      <c r="I122" s="74"/>
      <c r="J122" s="118"/>
      <c r="L122" s="59"/>
      <c r="M122" s="107"/>
      <c r="O122" s="35"/>
      <c r="R122" s="59"/>
      <c r="S122" s="107"/>
      <c r="U122" s="35"/>
      <c r="X122" s="59"/>
      <c r="AA122" s="35"/>
      <c r="AD122" s="59"/>
      <c r="AG122" s="37"/>
      <c r="AJ122" s="59"/>
      <c r="AM122" s="37"/>
      <c r="AP122" s="59"/>
      <c r="AS122" s="37"/>
      <c r="AV122" s="59"/>
      <c r="AY122" s="37"/>
      <c r="BB122" s="59"/>
      <c r="BE122" s="37"/>
      <c r="BH122" s="59"/>
      <c r="BK122" s="37"/>
      <c r="BN122" s="59"/>
      <c r="BQ122" s="37"/>
      <c r="BR122" s="36"/>
      <c r="BS122" s="39"/>
      <c r="BT122" s="21"/>
      <c r="BU122" s="37"/>
      <c r="BV122" s="40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</row>
    <row r="123" spans="1:225" s="4" customFormat="1" ht="12.75" customHeight="1">
      <c r="A123" s="31"/>
      <c r="B123" s="147"/>
      <c r="C123" s="159"/>
      <c r="D123" s="89"/>
      <c r="E123" s="109"/>
      <c r="F123" s="150"/>
      <c r="G123" s="150"/>
      <c r="H123" s="109"/>
      <c r="I123" s="74"/>
      <c r="J123" s="118"/>
      <c r="K123" s="58"/>
      <c r="L123" s="59"/>
      <c r="M123" s="107"/>
      <c r="N123" s="21"/>
      <c r="O123" s="35"/>
      <c r="P123" s="106"/>
      <c r="Q123" s="58"/>
      <c r="R123" s="59"/>
      <c r="S123" s="107"/>
      <c r="T123" s="21"/>
      <c r="U123" s="35"/>
      <c r="V123" s="106"/>
      <c r="W123" s="58"/>
      <c r="X123" s="59"/>
      <c r="Y123" s="115"/>
      <c r="Z123" s="21"/>
      <c r="AA123" s="35"/>
      <c r="AB123" s="106"/>
      <c r="AC123" s="58"/>
      <c r="AD123" s="59"/>
      <c r="AE123" s="38"/>
      <c r="AF123" s="21"/>
      <c r="AG123" s="37"/>
      <c r="AH123" s="61"/>
      <c r="AI123" s="58"/>
      <c r="AJ123" s="59"/>
      <c r="AK123" s="38"/>
      <c r="AL123" s="21"/>
      <c r="AM123" s="37"/>
      <c r="AN123" s="61"/>
      <c r="AO123" s="58"/>
      <c r="AP123" s="59"/>
      <c r="AQ123" s="38"/>
      <c r="AR123" s="21"/>
      <c r="AS123" s="37"/>
      <c r="AT123" s="61"/>
      <c r="AU123" s="58"/>
      <c r="AV123" s="59"/>
      <c r="AW123" s="38"/>
      <c r="AX123" s="21"/>
      <c r="AY123" s="37"/>
      <c r="AZ123" s="61"/>
      <c r="BA123" s="58"/>
      <c r="BB123" s="59"/>
      <c r="BC123" s="38"/>
      <c r="BD123" s="21"/>
      <c r="BE123" s="37"/>
      <c r="BF123" s="61"/>
      <c r="BG123" s="58"/>
      <c r="BH123" s="59"/>
      <c r="BI123" s="38"/>
      <c r="BJ123" s="21"/>
      <c r="BK123" s="37"/>
      <c r="BL123" s="61"/>
      <c r="BM123" s="58"/>
      <c r="BN123" s="59"/>
      <c r="BO123" s="38"/>
      <c r="BP123" s="21"/>
      <c r="BQ123" s="37"/>
      <c r="BR123" s="36"/>
      <c r="BS123" s="39"/>
      <c r="BT123" s="21"/>
      <c r="BU123" s="37"/>
      <c r="BV123" s="40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44"/>
      <c r="CS123" s="38"/>
      <c r="CT123" s="38"/>
      <c r="CU123" s="38"/>
      <c r="CV123" s="38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</row>
    <row r="124" spans="2:95" ht="12.75" customHeight="1">
      <c r="B124" s="147"/>
      <c r="C124" s="159"/>
      <c r="E124" s="109"/>
      <c r="F124" s="150"/>
      <c r="G124" s="150"/>
      <c r="H124" s="109"/>
      <c r="I124" s="74"/>
      <c r="J124" s="118"/>
      <c r="L124" s="59"/>
      <c r="M124" s="107"/>
      <c r="O124" s="35"/>
      <c r="R124" s="59"/>
      <c r="S124" s="107"/>
      <c r="U124" s="35"/>
      <c r="X124" s="59"/>
      <c r="AA124" s="35"/>
      <c r="AD124" s="59"/>
      <c r="AG124" s="37"/>
      <c r="AJ124" s="59"/>
      <c r="AM124" s="37"/>
      <c r="AP124" s="59"/>
      <c r="AS124" s="37"/>
      <c r="AV124" s="59"/>
      <c r="AY124" s="37"/>
      <c r="BB124" s="59"/>
      <c r="BE124" s="37"/>
      <c r="BH124" s="59"/>
      <c r="BK124" s="37"/>
      <c r="BN124" s="59"/>
      <c r="BQ124" s="37"/>
      <c r="BR124" s="36"/>
      <c r="BS124" s="39"/>
      <c r="BT124" s="21"/>
      <c r="BU124" s="37"/>
      <c r="BV124" s="40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</row>
    <row r="125" spans="1:225" s="4" customFormat="1" ht="12.75">
      <c r="A125" s="31"/>
      <c r="B125" s="147"/>
      <c r="C125" s="159"/>
      <c r="D125" s="89"/>
      <c r="E125" s="109"/>
      <c r="F125" s="150"/>
      <c r="G125" s="150"/>
      <c r="H125" s="109"/>
      <c r="I125" s="74"/>
      <c r="J125" s="118"/>
      <c r="K125" s="58"/>
      <c r="L125" s="59"/>
      <c r="M125" s="107"/>
      <c r="N125" s="21"/>
      <c r="O125" s="35"/>
      <c r="P125" s="106"/>
      <c r="Q125" s="58"/>
      <c r="R125" s="59"/>
      <c r="S125" s="107"/>
      <c r="T125" s="21"/>
      <c r="U125" s="35"/>
      <c r="V125" s="106"/>
      <c r="W125" s="58"/>
      <c r="X125" s="59"/>
      <c r="Y125" s="115"/>
      <c r="Z125" s="21"/>
      <c r="AA125" s="35"/>
      <c r="AB125" s="106"/>
      <c r="AC125" s="58"/>
      <c r="AD125" s="59"/>
      <c r="AE125" s="38"/>
      <c r="AF125" s="21"/>
      <c r="AG125" s="37"/>
      <c r="AH125" s="61"/>
      <c r="AI125" s="58"/>
      <c r="AJ125" s="59"/>
      <c r="AK125" s="38"/>
      <c r="AL125" s="21"/>
      <c r="AM125" s="37"/>
      <c r="AN125" s="61"/>
      <c r="AO125" s="58"/>
      <c r="AP125" s="59"/>
      <c r="AQ125" s="38"/>
      <c r="AR125" s="21"/>
      <c r="AS125" s="37"/>
      <c r="AT125" s="61"/>
      <c r="AU125" s="58"/>
      <c r="AV125" s="59"/>
      <c r="AW125" s="38"/>
      <c r="AX125" s="21"/>
      <c r="AY125" s="37"/>
      <c r="AZ125" s="61"/>
      <c r="BA125" s="58"/>
      <c r="BB125" s="59"/>
      <c r="BC125" s="38"/>
      <c r="BD125" s="21"/>
      <c r="BE125" s="37"/>
      <c r="BF125" s="61"/>
      <c r="BG125" s="58"/>
      <c r="BH125" s="59"/>
      <c r="BI125" s="38"/>
      <c r="BJ125" s="21"/>
      <c r="BK125" s="37"/>
      <c r="BL125" s="61"/>
      <c r="BM125" s="58"/>
      <c r="BN125" s="59"/>
      <c r="BO125" s="38"/>
      <c r="BP125" s="21"/>
      <c r="BQ125" s="37"/>
      <c r="BR125" s="36"/>
      <c r="BS125" s="39"/>
      <c r="BT125" s="21"/>
      <c r="BU125" s="37"/>
      <c r="BV125" s="40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44"/>
      <c r="CS125" s="38"/>
      <c r="CT125" s="38"/>
      <c r="CU125" s="38"/>
      <c r="CV125" s="38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</row>
    <row r="126" spans="2:95" ht="12.75" customHeight="1">
      <c r="B126" s="147"/>
      <c r="C126" s="159"/>
      <c r="E126" s="109"/>
      <c r="F126" s="150"/>
      <c r="G126" s="150"/>
      <c r="H126" s="109"/>
      <c r="I126" s="74"/>
      <c r="J126" s="118"/>
      <c r="L126" s="59"/>
      <c r="M126" s="107"/>
      <c r="O126" s="35"/>
      <c r="R126" s="59"/>
      <c r="S126" s="107"/>
      <c r="U126" s="35"/>
      <c r="X126" s="59"/>
      <c r="AA126" s="35"/>
      <c r="AD126" s="59"/>
      <c r="AG126" s="37"/>
      <c r="AJ126" s="59"/>
      <c r="AM126" s="37"/>
      <c r="AP126" s="59"/>
      <c r="AS126" s="37"/>
      <c r="AV126" s="59"/>
      <c r="AY126" s="37"/>
      <c r="BB126" s="59"/>
      <c r="BE126" s="37"/>
      <c r="BH126" s="59"/>
      <c r="BK126" s="37"/>
      <c r="BN126" s="59"/>
      <c r="BQ126" s="37"/>
      <c r="BR126" s="36"/>
      <c r="BS126" s="39"/>
      <c r="BT126" s="21"/>
      <c r="BU126" s="37"/>
      <c r="BV126" s="40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</row>
    <row r="127" spans="2:95" ht="12.75">
      <c r="B127" s="147"/>
      <c r="C127" s="159"/>
      <c r="E127" s="109"/>
      <c r="F127" s="150"/>
      <c r="G127" s="150"/>
      <c r="H127" s="109"/>
      <c r="I127" s="74"/>
      <c r="J127" s="118"/>
      <c r="L127" s="59"/>
      <c r="M127" s="107"/>
      <c r="O127" s="35"/>
      <c r="R127" s="59"/>
      <c r="S127" s="107"/>
      <c r="U127" s="35"/>
      <c r="X127" s="59"/>
      <c r="AA127" s="35"/>
      <c r="AD127" s="59"/>
      <c r="AG127" s="37"/>
      <c r="AJ127" s="59"/>
      <c r="AM127" s="37"/>
      <c r="AP127" s="59"/>
      <c r="AS127" s="37"/>
      <c r="AV127" s="59"/>
      <c r="AY127" s="37"/>
      <c r="BB127" s="59"/>
      <c r="BE127" s="37"/>
      <c r="BH127" s="59"/>
      <c r="BK127" s="37"/>
      <c r="BN127" s="59"/>
      <c r="BQ127" s="37"/>
      <c r="BR127" s="36"/>
      <c r="BS127" s="39"/>
      <c r="BT127" s="21"/>
      <c r="BU127" s="37"/>
      <c r="BV127" s="40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</row>
    <row r="128" spans="2:95" ht="12.75">
      <c r="B128" s="147"/>
      <c r="C128" s="159"/>
      <c r="E128" s="109"/>
      <c r="F128" s="150"/>
      <c r="G128" s="150"/>
      <c r="H128" s="109"/>
      <c r="I128" s="74"/>
      <c r="J128" s="118"/>
      <c r="L128" s="59"/>
      <c r="M128" s="107"/>
      <c r="O128" s="35"/>
      <c r="R128" s="59"/>
      <c r="S128" s="107"/>
      <c r="U128" s="35"/>
      <c r="X128" s="59"/>
      <c r="AA128" s="35"/>
      <c r="AD128" s="59"/>
      <c r="AG128" s="37"/>
      <c r="AJ128" s="59"/>
      <c r="AM128" s="37"/>
      <c r="AP128" s="59"/>
      <c r="AS128" s="37"/>
      <c r="AV128" s="59"/>
      <c r="AY128" s="37"/>
      <c r="BB128" s="59"/>
      <c r="BE128" s="37"/>
      <c r="BH128" s="59"/>
      <c r="BK128" s="37"/>
      <c r="BN128" s="59"/>
      <c r="BQ128" s="37"/>
      <c r="BR128" s="36"/>
      <c r="BS128" s="39"/>
      <c r="BT128" s="21"/>
      <c r="BU128" s="37"/>
      <c r="BV128" s="40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</row>
    <row r="129" spans="2:95" ht="12.75" customHeight="1">
      <c r="B129" s="149"/>
      <c r="C129" s="161"/>
      <c r="E129" s="109"/>
      <c r="F129" s="150"/>
      <c r="G129" s="150"/>
      <c r="H129" s="109"/>
      <c r="I129" s="74"/>
      <c r="J129" s="118"/>
      <c r="L129" s="59"/>
      <c r="M129" s="107"/>
      <c r="O129" s="35"/>
      <c r="R129" s="59"/>
      <c r="S129" s="107"/>
      <c r="U129" s="35"/>
      <c r="X129" s="59"/>
      <c r="AA129" s="35"/>
      <c r="AD129" s="59"/>
      <c r="AG129" s="37"/>
      <c r="AJ129" s="59"/>
      <c r="AM129" s="37"/>
      <c r="AP129" s="59"/>
      <c r="AS129" s="37"/>
      <c r="AV129" s="59"/>
      <c r="AY129" s="37"/>
      <c r="BB129" s="59"/>
      <c r="BE129" s="37"/>
      <c r="BH129" s="59"/>
      <c r="BK129" s="37"/>
      <c r="BN129" s="59"/>
      <c r="BQ129" s="37"/>
      <c r="BR129" s="36"/>
      <c r="BS129" s="39"/>
      <c r="BT129" s="21"/>
      <c r="BU129" s="37"/>
      <c r="BV129" s="40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</row>
    <row r="130" spans="2:95" ht="12.75" customHeight="1">
      <c r="B130" s="147"/>
      <c r="C130" s="159"/>
      <c r="E130" s="109"/>
      <c r="F130" s="150"/>
      <c r="G130" s="150"/>
      <c r="H130" s="109"/>
      <c r="I130" s="74"/>
      <c r="J130" s="118"/>
      <c r="L130" s="59"/>
      <c r="M130" s="107"/>
      <c r="O130" s="35"/>
      <c r="R130" s="59"/>
      <c r="S130" s="107"/>
      <c r="U130" s="35"/>
      <c r="X130" s="59"/>
      <c r="AA130" s="35"/>
      <c r="AD130" s="59"/>
      <c r="AG130" s="37"/>
      <c r="AJ130" s="59"/>
      <c r="AM130" s="37"/>
      <c r="AP130" s="59"/>
      <c r="AS130" s="37"/>
      <c r="AV130" s="59"/>
      <c r="AY130" s="37"/>
      <c r="BB130" s="59"/>
      <c r="BE130" s="37"/>
      <c r="BH130" s="59"/>
      <c r="BK130" s="37"/>
      <c r="BN130" s="59"/>
      <c r="BQ130" s="37"/>
      <c r="BR130" s="36"/>
      <c r="BS130" s="39"/>
      <c r="BT130" s="21"/>
      <c r="BU130" s="37"/>
      <c r="BV130" s="40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</row>
    <row r="131" spans="2:95" ht="12.75" customHeight="1">
      <c r="B131" s="147"/>
      <c r="C131" s="159"/>
      <c r="E131" s="109"/>
      <c r="F131" s="150"/>
      <c r="G131" s="150"/>
      <c r="H131" s="109"/>
      <c r="I131" s="74"/>
      <c r="J131" s="118"/>
      <c r="L131" s="59"/>
      <c r="M131" s="107"/>
      <c r="O131" s="35"/>
      <c r="R131" s="59"/>
      <c r="S131" s="107"/>
      <c r="U131" s="35"/>
      <c r="X131" s="59"/>
      <c r="AA131" s="35"/>
      <c r="AD131" s="59"/>
      <c r="AG131" s="37"/>
      <c r="AJ131" s="59"/>
      <c r="AM131" s="37"/>
      <c r="AP131" s="59"/>
      <c r="AS131" s="37"/>
      <c r="AV131" s="59"/>
      <c r="AY131" s="37"/>
      <c r="BB131" s="59"/>
      <c r="BE131" s="37"/>
      <c r="BH131" s="59"/>
      <c r="BK131" s="37"/>
      <c r="BN131" s="59"/>
      <c r="BQ131" s="37"/>
      <c r="BR131" s="36"/>
      <c r="BS131" s="39"/>
      <c r="BT131" s="21"/>
      <c r="BU131" s="37"/>
      <c r="BV131" s="40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</row>
    <row r="132" spans="2:95" ht="12.75" customHeight="1">
      <c r="B132" s="114"/>
      <c r="C132" s="111"/>
      <c r="E132" s="109"/>
      <c r="F132" s="150"/>
      <c r="G132" s="150"/>
      <c r="H132" s="109"/>
      <c r="I132" s="74"/>
      <c r="J132" s="118"/>
      <c r="L132" s="59"/>
      <c r="M132" s="107"/>
      <c r="O132" s="35"/>
      <c r="R132" s="59"/>
      <c r="S132" s="107"/>
      <c r="U132" s="35"/>
      <c r="X132" s="59"/>
      <c r="AA132" s="35"/>
      <c r="AD132" s="59"/>
      <c r="AG132" s="37"/>
      <c r="AJ132" s="59"/>
      <c r="AM132" s="37"/>
      <c r="AP132" s="59"/>
      <c r="AS132" s="37"/>
      <c r="AV132" s="59"/>
      <c r="AY132" s="37"/>
      <c r="BB132" s="59"/>
      <c r="BE132" s="37"/>
      <c r="BH132" s="59"/>
      <c r="BK132" s="37"/>
      <c r="BN132" s="59"/>
      <c r="BQ132" s="37"/>
      <c r="BR132" s="36"/>
      <c r="BS132" s="39"/>
      <c r="BT132" s="21"/>
      <c r="BU132" s="37"/>
      <c r="BV132" s="40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</row>
    <row r="133" spans="2:95" ht="12.75">
      <c r="B133" s="147"/>
      <c r="C133" s="159"/>
      <c r="E133" s="109"/>
      <c r="F133" s="150"/>
      <c r="G133" s="150"/>
      <c r="H133" s="109"/>
      <c r="I133" s="74"/>
      <c r="J133" s="118"/>
      <c r="L133" s="59"/>
      <c r="M133" s="107"/>
      <c r="O133" s="35"/>
      <c r="R133" s="59"/>
      <c r="S133" s="107"/>
      <c r="U133" s="35"/>
      <c r="X133" s="59"/>
      <c r="AA133" s="35"/>
      <c r="AD133" s="59"/>
      <c r="AG133" s="37"/>
      <c r="AJ133" s="59"/>
      <c r="AM133" s="37"/>
      <c r="AP133" s="59"/>
      <c r="AS133" s="37"/>
      <c r="AV133" s="59"/>
      <c r="AY133" s="37"/>
      <c r="BB133" s="59"/>
      <c r="BE133" s="37"/>
      <c r="BH133" s="59"/>
      <c r="BK133" s="37"/>
      <c r="BN133" s="59"/>
      <c r="BQ133" s="37"/>
      <c r="BR133" s="36"/>
      <c r="BS133" s="39"/>
      <c r="BT133" s="21"/>
      <c r="BU133" s="37"/>
      <c r="BV133" s="40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</row>
    <row r="134" spans="2:95" ht="12.75">
      <c r="B134" s="147"/>
      <c r="C134" s="159"/>
      <c r="E134" s="109"/>
      <c r="F134" s="150"/>
      <c r="G134" s="150"/>
      <c r="H134" s="109"/>
      <c r="I134" s="74"/>
      <c r="J134" s="118"/>
      <c r="L134" s="59"/>
      <c r="M134" s="107"/>
      <c r="O134" s="35"/>
      <c r="R134" s="59"/>
      <c r="S134" s="107"/>
      <c r="U134" s="35"/>
      <c r="X134" s="59"/>
      <c r="AA134" s="35"/>
      <c r="AD134" s="59"/>
      <c r="AG134" s="37"/>
      <c r="AJ134" s="59"/>
      <c r="AM134" s="37"/>
      <c r="AP134" s="59"/>
      <c r="AS134" s="37"/>
      <c r="AV134" s="59"/>
      <c r="AY134" s="37"/>
      <c r="BB134" s="59"/>
      <c r="BE134" s="37"/>
      <c r="BH134" s="59"/>
      <c r="BK134" s="37"/>
      <c r="BN134" s="59"/>
      <c r="BQ134" s="37"/>
      <c r="BR134" s="36"/>
      <c r="BS134" s="39"/>
      <c r="BT134" s="21"/>
      <c r="BU134" s="37"/>
      <c r="BV134" s="40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</row>
    <row r="135" spans="2:95" ht="12.75">
      <c r="B135" s="147"/>
      <c r="C135" s="159"/>
      <c r="E135" s="109"/>
      <c r="F135" s="150"/>
      <c r="G135" s="150"/>
      <c r="H135" s="109"/>
      <c r="I135" s="74"/>
      <c r="J135" s="118"/>
      <c r="L135" s="59"/>
      <c r="M135" s="107"/>
      <c r="O135" s="35"/>
      <c r="R135" s="59"/>
      <c r="S135" s="107"/>
      <c r="U135" s="35"/>
      <c r="X135" s="59"/>
      <c r="AA135" s="35"/>
      <c r="AD135" s="59"/>
      <c r="AG135" s="37"/>
      <c r="AJ135" s="59"/>
      <c r="AM135" s="37"/>
      <c r="AP135" s="59"/>
      <c r="AS135" s="37"/>
      <c r="AV135" s="59"/>
      <c r="AY135" s="37"/>
      <c r="BB135" s="59"/>
      <c r="BE135" s="37"/>
      <c r="BH135" s="59"/>
      <c r="BK135" s="37"/>
      <c r="BN135" s="59"/>
      <c r="BQ135" s="37"/>
      <c r="BR135" s="36"/>
      <c r="BS135" s="39"/>
      <c r="BT135" s="21"/>
      <c r="BU135" s="37"/>
      <c r="BV135" s="40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</row>
    <row r="136" spans="2:95" ht="12.75">
      <c r="B136" s="147"/>
      <c r="C136" s="159"/>
      <c r="E136" s="109"/>
      <c r="F136" s="150"/>
      <c r="G136" s="150"/>
      <c r="H136" s="109"/>
      <c r="I136" s="74"/>
      <c r="J136" s="118"/>
      <c r="L136" s="59"/>
      <c r="M136" s="107"/>
      <c r="O136" s="35"/>
      <c r="R136" s="59"/>
      <c r="S136" s="107"/>
      <c r="U136" s="35"/>
      <c r="X136" s="59"/>
      <c r="AA136" s="35"/>
      <c r="AD136" s="59"/>
      <c r="AG136" s="37"/>
      <c r="AJ136" s="59"/>
      <c r="AM136" s="37"/>
      <c r="AP136" s="59"/>
      <c r="AS136" s="37"/>
      <c r="AV136" s="59"/>
      <c r="AY136" s="37"/>
      <c r="BB136" s="59"/>
      <c r="BE136" s="37"/>
      <c r="BH136" s="59"/>
      <c r="BK136" s="37"/>
      <c r="BN136" s="59"/>
      <c r="BQ136" s="37"/>
      <c r="BR136" s="36"/>
      <c r="BS136" s="39"/>
      <c r="BT136" s="21"/>
      <c r="BU136" s="37"/>
      <c r="BV136" s="40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</row>
    <row r="137" spans="2:95" ht="12.75">
      <c r="B137" s="148"/>
      <c r="C137" s="160"/>
      <c r="E137" s="109"/>
      <c r="F137" s="150"/>
      <c r="G137" s="150"/>
      <c r="H137" s="109"/>
      <c r="I137" s="74"/>
      <c r="J137" s="118"/>
      <c r="L137" s="59"/>
      <c r="M137" s="107"/>
      <c r="O137" s="35"/>
      <c r="R137" s="59"/>
      <c r="S137" s="107"/>
      <c r="U137" s="35"/>
      <c r="X137" s="59"/>
      <c r="AA137" s="35"/>
      <c r="AD137" s="59"/>
      <c r="AG137" s="37"/>
      <c r="AJ137" s="59"/>
      <c r="AM137" s="37"/>
      <c r="AP137" s="59"/>
      <c r="AS137" s="37"/>
      <c r="AV137" s="59"/>
      <c r="AY137" s="37"/>
      <c r="BB137" s="59"/>
      <c r="BE137" s="37"/>
      <c r="BH137" s="59"/>
      <c r="BK137" s="37"/>
      <c r="BN137" s="59"/>
      <c r="BQ137" s="37"/>
      <c r="BR137" s="36"/>
      <c r="BS137" s="39"/>
      <c r="BT137" s="21"/>
      <c r="BU137" s="37"/>
      <c r="BV137" s="40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</row>
    <row r="138" spans="2:95" ht="12.75">
      <c r="B138" s="114"/>
      <c r="C138" s="111"/>
      <c r="E138" s="109"/>
      <c r="F138" s="150"/>
      <c r="G138" s="150"/>
      <c r="H138" s="109"/>
      <c r="I138" s="74"/>
      <c r="J138" s="118"/>
      <c r="L138" s="59"/>
      <c r="M138" s="107"/>
      <c r="O138" s="35"/>
      <c r="R138" s="59"/>
      <c r="S138" s="107"/>
      <c r="U138" s="35"/>
      <c r="X138" s="59"/>
      <c r="AA138" s="35"/>
      <c r="AD138" s="59"/>
      <c r="AG138" s="37"/>
      <c r="AJ138" s="59"/>
      <c r="AM138" s="37"/>
      <c r="AP138" s="59"/>
      <c r="AS138" s="37"/>
      <c r="AV138" s="59"/>
      <c r="AY138" s="37"/>
      <c r="BB138" s="59"/>
      <c r="BE138" s="37"/>
      <c r="BH138" s="59"/>
      <c r="BK138" s="37"/>
      <c r="BN138" s="59"/>
      <c r="BQ138" s="37"/>
      <c r="BR138" s="36"/>
      <c r="BS138" s="39"/>
      <c r="BT138" s="21"/>
      <c r="BU138" s="37"/>
      <c r="BV138" s="40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</row>
    <row r="139" spans="2:95" ht="12.75">
      <c r="B139" s="147"/>
      <c r="C139" s="159"/>
      <c r="E139" s="109"/>
      <c r="F139" s="150"/>
      <c r="G139" s="150"/>
      <c r="H139" s="109"/>
      <c r="I139" s="74"/>
      <c r="J139" s="118"/>
      <c r="L139" s="59"/>
      <c r="M139" s="107"/>
      <c r="O139" s="35"/>
      <c r="R139" s="59"/>
      <c r="S139" s="107"/>
      <c r="U139" s="35"/>
      <c r="X139" s="59"/>
      <c r="AA139" s="35"/>
      <c r="AD139" s="59"/>
      <c r="AG139" s="37"/>
      <c r="AJ139" s="59"/>
      <c r="AM139" s="37"/>
      <c r="AP139" s="59"/>
      <c r="AS139" s="37"/>
      <c r="AV139" s="59"/>
      <c r="AY139" s="37"/>
      <c r="BB139" s="59"/>
      <c r="BE139" s="37"/>
      <c r="BH139" s="59"/>
      <c r="BK139" s="37"/>
      <c r="BN139" s="59"/>
      <c r="BQ139" s="37"/>
      <c r="BR139" s="36"/>
      <c r="BS139" s="39"/>
      <c r="BT139" s="21"/>
      <c r="BU139" s="37"/>
      <c r="BV139" s="40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</row>
    <row r="140" spans="2:95" ht="12.75">
      <c r="B140" s="147"/>
      <c r="C140" s="159"/>
      <c r="E140" s="109"/>
      <c r="F140" s="150"/>
      <c r="G140" s="150"/>
      <c r="H140" s="109"/>
      <c r="I140" s="74"/>
      <c r="J140" s="118"/>
      <c r="L140" s="59"/>
      <c r="M140" s="107"/>
      <c r="O140" s="35"/>
      <c r="R140" s="59"/>
      <c r="S140" s="107"/>
      <c r="U140" s="35"/>
      <c r="X140" s="59"/>
      <c r="AA140" s="35"/>
      <c r="AD140" s="59"/>
      <c r="AG140" s="37"/>
      <c r="AJ140" s="59"/>
      <c r="AM140" s="37"/>
      <c r="AP140" s="59"/>
      <c r="AS140" s="37"/>
      <c r="AV140" s="59"/>
      <c r="AY140" s="37"/>
      <c r="BB140" s="59"/>
      <c r="BE140" s="37"/>
      <c r="BH140" s="59"/>
      <c r="BK140" s="37"/>
      <c r="BN140" s="59"/>
      <c r="BQ140" s="37"/>
      <c r="BR140" s="36"/>
      <c r="BS140" s="39"/>
      <c r="BT140" s="21"/>
      <c r="BU140" s="37"/>
      <c r="BV140" s="40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</row>
    <row r="141" spans="2:95" ht="12.75">
      <c r="B141" s="147"/>
      <c r="C141" s="159"/>
      <c r="E141" s="109"/>
      <c r="F141" s="150"/>
      <c r="G141" s="150"/>
      <c r="H141" s="109"/>
      <c r="I141" s="74"/>
      <c r="J141" s="118"/>
      <c r="L141" s="59"/>
      <c r="M141" s="107"/>
      <c r="O141" s="35"/>
      <c r="R141" s="59"/>
      <c r="S141" s="107"/>
      <c r="U141" s="35"/>
      <c r="X141" s="59"/>
      <c r="AA141" s="35"/>
      <c r="AD141" s="59"/>
      <c r="AG141" s="37"/>
      <c r="AJ141" s="59"/>
      <c r="AM141" s="37"/>
      <c r="AP141" s="59"/>
      <c r="AS141" s="37"/>
      <c r="AV141" s="59"/>
      <c r="AY141" s="37"/>
      <c r="BB141" s="59"/>
      <c r="BE141" s="37"/>
      <c r="BH141" s="59"/>
      <c r="BK141" s="37"/>
      <c r="BN141" s="59"/>
      <c r="BQ141" s="37"/>
      <c r="BR141" s="36"/>
      <c r="BS141" s="39"/>
      <c r="BT141" s="21"/>
      <c r="BU141" s="37"/>
      <c r="BV141" s="40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</row>
    <row r="142" spans="2:95" ht="12.75">
      <c r="B142" s="147"/>
      <c r="C142" s="159"/>
      <c r="E142" s="109"/>
      <c r="F142" s="150"/>
      <c r="G142" s="150"/>
      <c r="H142" s="109"/>
      <c r="I142" s="74"/>
      <c r="J142" s="118"/>
      <c r="L142" s="59"/>
      <c r="M142" s="107"/>
      <c r="O142" s="35"/>
      <c r="R142" s="59"/>
      <c r="S142" s="107"/>
      <c r="U142" s="35"/>
      <c r="X142" s="59"/>
      <c r="AA142" s="35"/>
      <c r="AD142" s="59"/>
      <c r="AG142" s="37"/>
      <c r="AJ142" s="59"/>
      <c r="AM142" s="37"/>
      <c r="AP142" s="59"/>
      <c r="AS142" s="37"/>
      <c r="AV142" s="59"/>
      <c r="AY142" s="37"/>
      <c r="BB142" s="59"/>
      <c r="BE142" s="37"/>
      <c r="BH142" s="59"/>
      <c r="BK142" s="37"/>
      <c r="BN142" s="59"/>
      <c r="BQ142" s="37"/>
      <c r="BR142" s="36"/>
      <c r="BS142" s="39"/>
      <c r="BT142" s="21"/>
      <c r="BU142" s="37"/>
      <c r="BV142" s="40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</row>
    <row r="143" spans="2:95" ht="12.75">
      <c r="B143" s="147"/>
      <c r="C143" s="159"/>
      <c r="E143" s="109"/>
      <c r="F143" s="150"/>
      <c r="G143" s="150"/>
      <c r="H143" s="109"/>
      <c r="I143" s="74"/>
      <c r="J143" s="118"/>
      <c r="L143" s="59"/>
      <c r="M143" s="107"/>
      <c r="O143" s="35"/>
      <c r="R143" s="59"/>
      <c r="S143" s="107"/>
      <c r="U143" s="35"/>
      <c r="X143" s="59"/>
      <c r="AA143" s="35"/>
      <c r="AD143" s="59"/>
      <c r="AG143" s="37"/>
      <c r="AJ143" s="59"/>
      <c r="AM143" s="37"/>
      <c r="AP143" s="59"/>
      <c r="AS143" s="37"/>
      <c r="AV143" s="59"/>
      <c r="AY143" s="37"/>
      <c r="BB143" s="59"/>
      <c r="BE143" s="37"/>
      <c r="BH143" s="59"/>
      <c r="BK143" s="37"/>
      <c r="BN143" s="59"/>
      <c r="BQ143" s="37"/>
      <c r="BR143" s="36"/>
      <c r="BS143" s="39"/>
      <c r="BT143" s="21"/>
      <c r="BU143" s="37"/>
      <c r="BV143" s="40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</row>
    <row r="144" spans="2:95" ht="12.75">
      <c r="B144" s="147"/>
      <c r="C144" s="159"/>
      <c r="E144" s="109"/>
      <c r="F144" s="150"/>
      <c r="G144" s="150"/>
      <c r="H144" s="109"/>
      <c r="I144" s="74"/>
      <c r="J144" s="118"/>
      <c r="L144" s="59"/>
      <c r="M144" s="107"/>
      <c r="O144" s="35"/>
      <c r="R144" s="59"/>
      <c r="S144" s="107"/>
      <c r="U144" s="35"/>
      <c r="X144" s="59"/>
      <c r="AA144" s="35"/>
      <c r="AD144" s="59"/>
      <c r="AG144" s="37"/>
      <c r="AJ144" s="59"/>
      <c r="AM144" s="37"/>
      <c r="AP144" s="59"/>
      <c r="AS144" s="37"/>
      <c r="AV144" s="59"/>
      <c r="AY144" s="37"/>
      <c r="BB144" s="59"/>
      <c r="BE144" s="37"/>
      <c r="BH144" s="59"/>
      <c r="BK144" s="37"/>
      <c r="BN144" s="59"/>
      <c r="BQ144" s="37"/>
      <c r="BR144" s="36"/>
      <c r="BS144" s="39"/>
      <c r="BT144" s="21"/>
      <c r="BU144" s="37"/>
      <c r="BV144" s="40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</row>
    <row r="145" spans="2:95" ht="12.75">
      <c r="B145" s="147"/>
      <c r="C145" s="159"/>
      <c r="E145" s="109"/>
      <c r="F145" s="150"/>
      <c r="G145" s="150"/>
      <c r="H145" s="109"/>
      <c r="I145" s="74"/>
      <c r="J145" s="118"/>
      <c r="L145" s="59"/>
      <c r="M145" s="107"/>
      <c r="O145" s="35"/>
      <c r="R145" s="59"/>
      <c r="S145" s="107"/>
      <c r="U145" s="35"/>
      <c r="X145" s="59"/>
      <c r="AA145" s="35"/>
      <c r="AD145" s="59"/>
      <c r="AG145" s="37"/>
      <c r="AJ145" s="59"/>
      <c r="AM145" s="37"/>
      <c r="AP145" s="59"/>
      <c r="AS145" s="37"/>
      <c r="AV145" s="59"/>
      <c r="AY145" s="37"/>
      <c r="BB145" s="59"/>
      <c r="BE145" s="37"/>
      <c r="BH145" s="59"/>
      <c r="BK145" s="37"/>
      <c r="BN145" s="59"/>
      <c r="BQ145" s="37"/>
      <c r="BR145" s="36"/>
      <c r="BS145" s="39"/>
      <c r="BT145" s="21"/>
      <c r="BU145" s="37"/>
      <c r="BV145" s="40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</row>
    <row r="146" spans="2:95" ht="12.75">
      <c r="B146" s="147"/>
      <c r="C146" s="159"/>
      <c r="E146" s="109"/>
      <c r="F146" s="150"/>
      <c r="G146" s="150"/>
      <c r="H146" s="109"/>
      <c r="I146" s="74"/>
      <c r="J146" s="118"/>
      <c r="L146" s="59"/>
      <c r="M146" s="107"/>
      <c r="O146" s="35"/>
      <c r="R146" s="59"/>
      <c r="S146" s="107"/>
      <c r="U146" s="35"/>
      <c r="X146" s="59"/>
      <c r="AA146" s="35"/>
      <c r="AD146" s="59"/>
      <c r="AG146" s="37"/>
      <c r="AJ146" s="59"/>
      <c r="AM146" s="37"/>
      <c r="AP146" s="59"/>
      <c r="AS146" s="37"/>
      <c r="AV146" s="59"/>
      <c r="AY146" s="37"/>
      <c r="BB146" s="59"/>
      <c r="BE146" s="37"/>
      <c r="BH146" s="59"/>
      <c r="BK146" s="37"/>
      <c r="BN146" s="59"/>
      <c r="BQ146" s="37"/>
      <c r="BR146" s="36"/>
      <c r="BS146" s="39"/>
      <c r="BT146" s="21"/>
      <c r="BU146" s="37"/>
      <c r="BV146" s="40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</row>
    <row r="147" spans="2:95" ht="12.75">
      <c r="B147" s="147"/>
      <c r="C147" s="159"/>
      <c r="E147" s="109"/>
      <c r="F147" s="150"/>
      <c r="G147" s="150"/>
      <c r="H147" s="109"/>
      <c r="I147" s="74"/>
      <c r="J147" s="118"/>
      <c r="L147" s="59"/>
      <c r="M147" s="107"/>
      <c r="O147" s="35"/>
      <c r="R147" s="59"/>
      <c r="S147" s="107"/>
      <c r="U147" s="35"/>
      <c r="X147" s="59"/>
      <c r="AA147" s="35"/>
      <c r="AD147" s="59"/>
      <c r="AG147" s="37"/>
      <c r="AJ147" s="59"/>
      <c r="AM147" s="37"/>
      <c r="AP147" s="59"/>
      <c r="AS147" s="37"/>
      <c r="AV147" s="59"/>
      <c r="AY147" s="37"/>
      <c r="BB147" s="59"/>
      <c r="BE147" s="37"/>
      <c r="BH147" s="59"/>
      <c r="BK147" s="37"/>
      <c r="BN147" s="59"/>
      <c r="BQ147" s="37"/>
      <c r="BR147" s="36"/>
      <c r="BS147" s="39"/>
      <c r="BT147" s="21"/>
      <c r="BU147" s="37"/>
      <c r="BV147" s="40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</row>
    <row r="148" spans="2:95" ht="12.75">
      <c r="B148" s="147"/>
      <c r="C148" s="159"/>
      <c r="E148" s="109"/>
      <c r="F148" s="150"/>
      <c r="G148" s="150"/>
      <c r="H148" s="109"/>
      <c r="I148" s="74"/>
      <c r="J148" s="118"/>
      <c r="L148" s="59"/>
      <c r="M148" s="107"/>
      <c r="O148" s="35"/>
      <c r="R148" s="59"/>
      <c r="S148" s="107"/>
      <c r="U148" s="35"/>
      <c r="X148" s="59"/>
      <c r="AA148" s="35"/>
      <c r="AD148" s="59"/>
      <c r="AG148" s="37"/>
      <c r="AJ148" s="59"/>
      <c r="AM148" s="37"/>
      <c r="AP148" s="59"/>
      <c r="AS148" s="37"/>
      <c r="AV148" s="59"/>
      <c r="AY148" s="37"/>
      <c r="BB148" s="59"/>
      <c r="BE148" s="37"/>
      <c r="BH148" s="59"/>
      <c r="BK148" s="37"/>
      <c r="BN148" s="59"/>
      <c r="BQ148" s="37"/>
      <c r="BR148" s="36"/>
      <c r="BS148" s="39"/>
      <c r="BT148" s="21"/>
      <c r="BU148" s="37"/>
      <c r="BV148" s="40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</row>
    <row r="149" spans="2:95" ht="12.75">
      <c r="B149" s="147"/>
      <c r="C149" s="159"/>
      <c r="E149" s="109"/>
      <c r="F149" s="150"/>
      <c r="G149" s="150"/>
      <c r="H149" s="109"/>
      <c r="I149" s="74"/>
      <c r="J149" s="118"/>
      <c r="L149" s="59"/>
      <c r="M149" s="107"/>
      <c r="O149" s="35"/>
      <c r="R149" s="59"/>
      <c r="S149" s="107"/>
      <c r="U149" s="35"/>
      <c r="X149" s="59"/>
      <c r="AA149" s="35"/>
      <c r="AD149" s="59"/>
      <c r="AG149" s="37"/>
      <c r="AJ149" s="59"/>
      <c r="AM149" s="37"/>
      <c r="AP149" s="59"/>
      <c r="AS149" s="37"/>
      <c r="AV149" s="59"/>
      <c r="AY149" s="37"/>
      <c r="BB149" s="59"/>
      <c r="BE149" s="37"/>
      <c r="BH149" s="59"/>
      <c r="BK149" s="37"/>
      <c r="BN149" s="59"/>
      <c r="BQ149" s="37"/>
      <c r="BR149" s="36"/>
      <c r="BS149" s="39"/>
      <c r="BT149" s="21"/>
      <c r="BU149" s="37"/>
      <c r="BV149" s="40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</row>
    <row r="150" spans="2:95" ht="12.75">
      <c r="B150" s="147"/>
      <c r="C150" s="159"/>
      <c r="E150" s="109"/>
      <c r="F150" s="150"/>
      <c r="G150" s="150"/>
      <c r="H150" s="109"/>
      <c r="I150" s="74"/>
      <c r="J150" s="118"/>
      <c r="L150" s="59"/>
      <c r="M150" s="107"/>
      <c r="O150" s="35"/>
      <c r="R150" s="59"/>
      <c r="S150" s="107"/>
      <c r="U150" s="35"/>
      <c r="X150" s="59"/>
      <c r="AA150" s="35"/>
      <c r="AD150" s="59"/>
      <c r="AG150" s="37"/>
      <c r="AJ150" s="59"/>
      <c r="AM150" s="37"/>
      <c r="AP150" s="59"/>
      <c r="AS150" s="37"/>
      <c r="AV150" s="59"/>
      <c r="AY150" s="37"/>
      <c r="BB150" s="59"/>
      <c r="BE150" s="37"/>
      <c r="BH150" s="59"/>
      <c r="BK150" s="37"/>
      <c r="BN150" s="59"/>
      <c r="BQ150" s="37"/>
      <c r="BR150" s="36"/>
      <c r="BS150" s="39"/>
      <c r="BT150" s="21"/>
      <c r="BU150" s="37"/>
      <c r="BV150" s="40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</row>
    <row r="151" spans="2:95" ht="12.75">
      <c r="B151" s="147"/>
      <c r="C151" s="159"/>
      <c r="E151" s="109"/>
      <c r="F151" s="150"/>
      <c r="G151" s="150"/>
      <c r="H151" s="109"/>
      <c r="I151" s="74"/>
      <c r="J151" s="118"/>
      <c r="L151" s="59"/>
      <c r="M151" s="107"/>
      <c r="O151" s="35"/>
      <c r="R151" s="59"/>
      <c r="S151" s="107"/>
      <c r="U151" s="35"/>
      <c r="X151" s="59"/>
      <c r="AA151" s="35"/>
      <c r="AD151" s="59"/>
      <c r="AG151" s="37"/>
      <c r="AJ151" s="59"/>
      <c r="AM151" s="37"/>
      <c r="AP151" s="59"/>
      <c r="AS151" s="37"/>
      <c r="AV151" s="59"/>
      <c r="AY151" s="37"/>
      <c r="BB151" s="59"/>
      <c r="BE151" s="37"/>
      <c r="BH151" s="59"/>
      <c r="BK151" s="37"/>
      <c r="BN151" s="59"/>
      <c r="BQ151" s="37"/>
      <c r="BR151" s="36"/>
      <c r="BS151" s="39"/>
      <c r="BT151" s="21"/>
      <c r="BU151" s="37"/>
      <c r="BV151" s="40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</row>
    <row r="152" spans="2:95" ht="12.75">
      <c r="B152" s="147"/>
      <c r="C152" s="159"/>
      <c r="E152" s="109"/>
      <c r="F152" s="150"/>
      <c r="G152" s="150"/>
      <c r="H152" s="109"/>
      <c r="I152" s="74"/>
      <c r="J152" s="118"/>
      <c r="L152" s="59"/>
      <c r="M152" s="107"/>
      <c r="O152" s="35"/>
      <c r="R152" s="59"/>
      <c r="S152" s="107"/>
      <c r="U152" s="35"/>
      <c r="X152" s="59"/>
      <c r="AA152" s="35"/>
      <c r="AD152" s="59"/>
      <c r="AG152" s="37"/>
      <c r="AJ152" s="59"/>
      <c r="AM152" s="37"/>
      <c r="AP152" s="59"/>
      <c r="AS152" s="37"/>
      <c r="AV152" s="59"/>
      <c r="AY152" s="37"/>
      <c r="BB152" s="59"/>
      <c r="BE152" s="37"/>
      <c r="BH152" s="59"/>
      <c r="BK152" s="37"/>
      <c r="BN152" s="59"/>
      <c r="BQ152" s="37"/>
      <c r="BR152" s="36"/>
      <c r="BS152" s="39"/>
      <c r="BT152" s="21"/>
      <c r="BU152" s="37"/>
      <c r="BV152" s="40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</row>
    <row r="153" spans="2:95" ht="12.75">
      <c r="B153" s="147"/>
      <c r="C153" s="159"/>
      <c r="E153" s="109"/>
      <c r="F153" s="150"/>
      <c r="G153" s="150"/>
      <c r="H153" s="109"/>
      <c r="I153" s="74"/>
      <c r="J153" s="118"/>
      <c r="L153" s="59"/>
      <c r="M153" s="107"/>
      <c r="O153" s="35"/>
      <c r="R153" s="59"/>
      <c r="S153" s="107"/>
      <c r="U153" s="35"/>
      <c r="X153" s="59"/>
      <c r="AA153" s="35"/>
      <c r="AD153" s="59"/>
      <c r="AG153" s="37"/>
      <c r="AJ153" s="59"/>
      <c r="AM153" s="37"/>
      <c r="AP153" s="59"/>
      <c r="AS153" s="37"/>
      <c r="AV153" s="59"/>
      <c r="AY153" s="37"/>
      <c r="BB153" s="59"/>
      <c r="BE153" s="37"/>
      <c r="BH153" s="59"/>
      <c r="BK153" s="37"/>
      <c r="BN153" s="59"/>
      <c r="BQ153" s="37"/>
      <c r="BR153" s="36"/>
      <c r="BS153" s="39"/>
      <c r="BT153" s="21"/>
      <c r="BU153" s="37"/>
      <c r="BV153" s="40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</row>
    <row r="154" spans="2:95" ht="12.75">
      <c r="B154" s="147"/>
      <c r="C154" s="159"/>
      <c r="E154" s="109"/>
      <c r="F154" s="150"/>
      <c r="G154" s="150"/>
      <c r="H154" s="109"/>
      <c r="I154" s="74"/>
      <c r="J154" s="118"/>
      <c r="L154" s="59"/>
      <c r="M154" s="107"/>
      <c r="O154" s="35"/>
      <c r="R154" s="59"/>
      <c r="S154" s="107"/>
      <c r="U154" s="35"/>
      <c r="X154" s="59"/>
      <c r="AA154" s="35"/>
      <c r="AD154" s="59"/>
      <c r="AG154" s="37"/>
      <c r="AJ154" s="59"/>
      <c r="AM154" s="37"/>
      <c r="AP154" s="59"/>
      <c r="AS154" s="37"/>
      <c r="AV154" s="59"/>
      <c r="AY154" s="37"/>
      <c r="BB154" s="59"/>
      <c r="BE154" s="37"/>
      <c r="BH154" s="59"/>
      <c r="BK154" s="37"/>
      <c r="BN154" s="59"/>
      <c r="BQ154" s="37"/>
      <c r="BR154" s="36"/>
      <c r="BS154" s="39"/>
      <c r="BT154" s="21"/>
      <c r="BU154" s="37"/>
      <c r="BV154" s="40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</row>
    <row r="155" spans="2:95" ht="12.75">
      <c r="B155" s="147"/>
      <c r="C155" s="159"/>
      <c r="E155" s="109"/>
      <c r="F155" s="150"/>
      <c r="G155" s="150"/>
      <c r="H155" s="109"/>
      <c r="I155" s="74"/>
      <c r="J155" s="118"/>
      <c r="L155" s="59"/>
      <c r="M155" s="107"/>
      <c r="O155" s="35"/>
      <c r="R155" s="59"/>
      <c r="S155" s="107"/>
      <c r="U155" s="35"/>
      <c r="X155" s="59"/>
      <c r="AA155" s="35"/>
      <c r="AD155" s="59"/>
      <c r="AG155" s="37"/>
      <c r="AJ155" s="59"/>
      <c r="AM155" s="37"/>
      <c r="AP155" s="59"/>
      <c r="AS155" s="37"/>
      <c r="AV155" s="59"/>
      <c r="AY155" s="37"/>
      <c r="BB155" s="59"/>
      <c r="BE155" s="37"/>
      <c r="BH155" s="59"/>
      <c r="BK155" s="37"/>
      <c r="BN155" s="59"/>
      <c r="BQ155" s="37"/>
      <c r="BR155" s="36"/>
      <c r="BS155" s="39"/>
      <c r="BT155" s="21"/>
      <c r="BU155" s="37"/>
      <c r="BV155" s="40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</row>
    <row r="156" spans="2:95" ht="12.75">
      <c r="B156" s="147"/>
      <c r="C156" s="159"/>
      <c r="E156" s="109"/>
      <c r="F156" s="150"/>
      <c r="G156" s="150"/>
      <c r="H156" s="109"/>
      <c r="I156" s="74"/>
      <c r="J156" s="118"/>
      <c r="L156" s="59"/>
      <c r="M156" s="107"/>
      <c r="O156" s="35"/>
      <c r="R156" s="59"/>
      <c r="S156" s="107"/>
      <c r="U156" s="35"/>
      <c r="X156" s="59"/>
      <c r="AA156" s="35"/>
      <c r="AD156" s="59"/>
      <c r="AG156" s="37"/>
      <c r="AJ156" s="59"/>
      <c r="AM156" s="37"/>
      <c r="AP156" s="59"/>
      <c r="AS156" s="37"/>
      <c r="AV156" s="59"/>
      <c r="AY156" s="37"/>
      <c r="BB156" s="59"/>
      <c r="BE156" s="37"/>
      <c r="BH156" s="59"/>
      <c r="BK156" s="37"/>
      <c r="BN156" s="59"/>
      <c r="BQ156" s="37"/>
      <c r="BR156" s="36"/>
      <c r="BS156" s="39"/>
      <c r="BT156" s="21"/>
      <c r="BU156" s="37"/>
      <c r="BV156" s="40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</row>
    <row r="157" spans="2:95" ht="12.75">
      <c r="B157" s="147"/>
      <c r="C157" s="159"/>
      <c r="E157" s="109"/>
      <c r="F157" s="150"/>
      <c r="G157" s="150"/>
      <c r="H157" s="109"/>
      <c r="I157" s="74"/>
      <c r="J157" s="118"/>
      <c r="L157" s="59"/>
      <c r="M157" s="107"/>
      <c r="O157" s="35"/>
      <c r="R157" s="59"/>
      <c r="S157" s="107"/>
      <c r="U157" s="35"/>
      <c r="X157" s="59"/>
      <c r="AA157" s="35"/>
      <c r="AD157" s="59"/>
      <c r="AG157" s="37"/>
      <c r="AJ157" s="59"/>
      <c r="AM157" s="37"/>
      <c r="AP157" s="59"/>
      <c r="AS157" s="37"/>
      <c r="AV157" s="59"/>
      <c r="AY157" s="37"/>
      <c r="BB157" s="59"/>
      <c r="BE157" s="37"/>
      <c r="BH157" s="59"/>
      <c r="BK157" s="37"/>
      <c r="BN157" s="59"/>
      <c r="BQ157" s="37"/>
      <c r="BR157" s="36"/>
      <c r="BS157" s="39"/>
      <c r="BT157" s="21"/>
      <c r="BU157" s="37"/>
      <c r="BV157" s="40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</row>
    <row r="158" spans="2:95" ht="12.75">
      <c r="B158" s="147"/>
      <c r="C158" s="159"/>
      <c r="E158" s="109"/>
      <c r="F158" s="150"/>
      <c r="G158" s="150"/>
      <c r="H158" s="109"/>
      <c r="I158" s="74"/>
      <c r="J158" s="118"/>
      <c r="L158" s="59"/>
      <c r="M158" s="107"/>
      <c r="O158" s="35"/>
      <c r="R158" s="59"/>
      <c r="S158" s="107"/>
      <c r="U158" s="35"/>
      <c r="X158" s="59"/>
      <c r="AA158" s="35"/>
      <c r="AD158" s="59"/>
      <c r="AG158" s="37"/>
      <c r="AJ158" s="59"/>
      <c r="AM158" s="37"/>
      <c r="AP158" s="59"/>
      <c r="AS158" s="37"/>
      <c r="AV158" s="59"/>
      <c r="AY158" s="37"/>
      <c r="BB158" s="59"/>
      <c r="BE158" s="37"/>
      <c r="BH158" s="59"/>
      <c r="BK158" s="37"/>
      <c r="BN158" s="59"/>
      <c r="BQ158" s="37"/>
      <c r="BR158" s="36"/>
      <c r="BS158" s="39"/>
      <c r="BT158" s="21"/>
      <c r="BU158" s="37"/>
      <c r="BV158" s="40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</row>
    <row r="159" spans="2:95" ht="12.75">
      <c r="B159" s="147"/>
      <c r="C159" s="159"/>
      <c r="E159" s="109"/>
      <c r="F159" s="150"/>
      <c r="G159" s="150"/>
      <c r="H159" s="109"/>
      <c r="I159" s="74"/>
      <c r="J159" s="118"/>
      <c r="L159" s="59"/>
      <c r="M159" s="107"/>
      <c r="O159" s="35"/>
      <c r="R159" s="59"/>
      <c r="S159" s="107"/>
      <c r="U159" s="35"/>
      <c r="X159" s="59"/>
      <c r="AA159" s="35"/>
      <c r="AD159" s="59"/>
      <c r="AG159" s="37"/>
      <c r="AJ159" s="59"/>
      <c r="AM159" s="37"/>
      <c r="AP159" s="59"/>
      <c r="AS159" s="37"/>
      <c r="AV159" s="59"/>
      <c r="AY159" s="37"/>
      <c r="BB159" s="59"/>
      <c r="BE159" s="37"/>
      <c r="BH159" s="59"/>
      <c r="BK159" s="37"/>
      <c r="BN159" s="59"/>
      <c r="BQ159" s="37"/>
      <c r="BR159" s="36"/>
      <c r="BS159" s="39"/>
      <c r="BT159" s="21"/>
      <c r="BU159" s="37"/>
      <c r="BV159" s="40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</row>
    <row r="160" spans="2:95" ht="12.75">
      <c r="B160" s="147"/>
      <c r="C160" s="159"/>
      <c r="E160" s="109"/>
      <c r="F160" s="150"/>
      <c r="G160" s="150"/>
      <c r="H160" s="109"/>
      <c r="I160" s="74"/>
      <c r="J160" s="118"/>
      <c r="L160" s="59"/>
      <c r="M160" s="107"/>
      <c r="O160" s="35"/>
      <c r="R160" s="59"/>
      <c r="S160" s="107"/>
      <c r="U160" s="35"/>
      <c r="X160" s="59"/>
      <c r="AA160" s="35"/>
      <c r="AD160" s="59"/>
      <c r="AG160" s="37"/>
      <c r="AJ160" s="59"/>
      <c r="AM160" s="37"/>
      <c r="AP160" s="59"/>
      <c r="AS160" s="37"/>
      <c r="AV160" s="59"/>
      <c r="AY160" s="37"/>
      <c r="BB160" s="59"/>
      <c r="BE160" s="37"/>
      <c r="BH160" s="59"/>
      <c r="BK160" s="37"/>
      <c r="BN160" s="59"/>
      <c r="BQ160" s="37"/>
      <c r="BR160" s="36"/>
      <c r="BS160" s="39"/>
      <c r="BT160" s="21"/>
      <c r="BU160" s="37"/>
      <c r="BV160" s="40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</row>
    <row r="161" spans="2:95" ht="12.75">
      <c r="B161" s="147"/>
      <c r="C161" s="159"/>
      <c r="E161" s="109"/>
      <c r="F161" s="150"/>
      <c r="G161" s="150"/>
      <c r="H161" s="109"/>
      <c r="I161" s="74"/>
      <c r="J161" s="118"/>
      <c r="L161" s="59"/>
      <c r="M161" s="107"/>
      <c r="O161" s="35"/>
      <c r="R161" s="59"/>
      <c r="S161" s="107"/>
      <c r="U161" s="35"/>
      <c r="X161" s="59"/>
      <c r="AA161" s="35"/>
      <c r="AD161" s="59"/>
      <c r="AG161" s="37"/>
      <c r="AJ161" s="59"/>
      <c r="AM161" s="37"/>
      <c r="AP161" s="59"/>
      <c r="AS161" s="37"/>
      <c r="AV161" s="59"/>
      <c r="AY161" s="37"/>
      <c r="BB161" s="59"/>
      <c r="BE161" s="37"/>
      <c r="BH161" s="59"/>
      <c r="BK161" s="37"/>
      <c r="BN161" s="59"/>
      <c r="BQ161" s="37"/>
      <c r="BR161" s="36"/>
      <c r="BS161" s="39"/>
      <c r="BT161" s="21"/>
      <c r="BU161" s="37"/>
      <c r="BV161" s="40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</row>
    <row r="162" spans="2:95" ht="12.75">
      <c r="B162" s="147"/>
      <c r="C162" s="159"/>
      <c r="E162" s="109"/>
      <c r="F162" s="150"/>
      <c r="G162" s="150"/>
      <c r="H162" s="109"/>
      <c r="I162" s="74"/>
      <c r="J162" s="118"/>
      <c r="L162" s="59"/>
      <c r="M162" s="107"/>
      <c r="O162" s="35"/>
      <c r="R162" s="59"/>
      <c r="S162" s="107"/>
      <c r="U162" s="35"/>
      <c r="X162" s="59"/>
      <c r="AA162" s="35"/>
      <c r="AD162" s="59"/>
      <c r="AG162" s="37"/>
      <c r="AJ162" s="59"/>
      <c r="AM162" s="37"/>
      <c r="AP162" s="59"/>
      <c r="AS162" s="37"/>
      <c r="AV162" s="59"/>
      <c r="AY162" s="37"/>
      <c r="BB162" s="59"/>
      <c r="BE162" s="37"/>
      <c r="BH162" s="59"/>
      <c r="BK162" s="37"/>
      <c r="BN162" s="59"/>
      <c r="BQ162" s="37"/>
      <c r="BR162" s="36"/>
      <c r="BS162" s="39"/>
      <c r="BT162" s="21"/>
      <c r="BU162" s="37"/>
      <c r="BV162" s="40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</row>
    <row r="163" spans="2:95" ht="12.75">
      <c r="B163" s="147"/>
      <c r="C163" s="159"/>
      <c r="E163" s="109"/>
      <c r="F163" s="150"/>
      <c r="G163" s="150"/>
      <c r="H163" s="109"/>
      <c r="I163" s="74"/>
      <c r="J163" s="118"/>
      <c r="L163" s="59"/>
      <c r="M163" s="107"/>
      <c r="O163" s="35"/>
      <c r="R163" s="59"/>
      <c r="S163" s="107"/>
      <c r="U163" s="35"/>
      <c r="X163" s="59"/>
      <c r="AA163" s="35"/>
      <c r="AD163" s="59"/>
      <c r="AG163" s="37"/>
      <c r="AJ163" s="59"/>
      <c r="AM163" s="37"/>
      <c r="AP163" s="59"/>
      <c r="AS163" s="37"/>
      <c r="AV163" s="59"/>
      <c r="AY163" s="37"/>
      <c r="BB163" s="59"/>
      <c r="BE163" s="37"/>
      <c r="BH163" s="59"/>
      <c r="BK163" s="37"/>
      <c r="BN163" s="59"/>
      <c r="BQ163" s="37"/>
      <c r="BR163" s="36"/>
      <c r="BS163" s="39"/>
      <c r="BT163" s="21"/>
      <c r="BU163" s="37"/>
      <c r="BV163" s="40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</row>
    <row r="164" spans="2:95" ht="12.75">
      <c r="B164" s="147"/>
      <c r="C164" s="159"/>
      <c r="E164" s="109"/>
      <c r="F164" s="150"/>
      <c r="G164" s="150"/>
      <c r="H164" s="109"/>
      <c r="I164" s="74"/>
      <c r="J164" s="118"/>
      <c r="L164" s="59"/>
      <c r="M164" s="107"/>
      <c r="O164" s="35"/>
      <c r="R164" s="59"/>
      <c r="S164" s="107"/>
      <c r="U164" s="35"/>
      <c r="X164" s="59"/>
      <c r="AA164" s="35"/>
      <c r="AD164" s="59"/>
      <c r="AG164" s="37"/>
      <c r="AJ164" s="59"/>
      <c r="AM164" s="37"/>
      <c r="AP164" s="59"/>
      <c r="AS164" s="37"/>
      <c r="AV164" s="59"/>
      <c r="AY164" s="37"/>
      <c r="BB164" s="59"/>
      <c r="BE164" s="37"/>
      <c r="BH164" s="59"/>
      <c r="BK164" s="37"/>
      <c r="BN164" s="59"/>
      <c r="BQ164" s="37"/>
      <c r="BR164" s="36"/>
      <c r="BS164" s="39"/>
      <c r="BT164" s="21"/>
      <c r="BU164" s="37"/>
      <c r="BV164" s="40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</row>
    <row r="165" spans="2:95" ht="12.75">
      <c r="B165" s="147"/>
      <c r="C165" s="159"/>
      <c r="E165" s="109"/>
      <c r="F165" s="150"/>
      <c r="G165" s="150"/>
      <c r="H165" s="109"/>
      <c r="I165" s="74"/>
      <c r="J165" s="118"/>
      <c r="L165" s="59"/>
      <c r="M165" s="107"/>
      <c r="O165" s="35"/>
      <c r="R165" s="59"/>
      <c r="S165" s="107"/>
      <c r="U165" s="35"/>
      <c r="X165" s="59"/>
      <c r="AA165" s="35"/>
      <c r="AD165" s="59"/>
      <c r="AG165" s="37"/>
      <c r="AJ165" s="59"/>
      <c r="AM165" s="37"/>
      <c r="AP165" s="59"/>
      <c r="AS165" s="37"/>
      <c r="AV165" s="59"/>
      <c r="AY165" s="37"/>
      <c r="BB165" s="59"/>
      <c r="BE165" s="37"/>
      <c r="BH165" s="59"/>
      <c r="BK165" s="37"/>
      <c r="BN165" s="59"/>
      <c r="BQ165" s="37"/>
      <c r="BR165" s="36"/>
      <c r="BS165" s="39"/>
      <c r="BT165" s="21"/>
      <c r="BU165" s="37"/>
      <c r="BV165" s="40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</row>
    <row r="166" spans="2:95" ht="12.75">
      <c r="B166" s="147"/>
      <c r="C166" s="159"/>
      <c r="E166" s="109"/>
      <c r="F166" s="150"/>
      <c r="G166" s="150"/>
      <c r="H166" s="109"/>
      <c r="I166" s="74"/>
      <c r="J166" s="118"/>
      <c r="L166" s="59"/>
      <c r="M166" s="107"/>
      <c r="O166" s="35"/>
      <c r="R166" s="59"/>
      <c r="S166" s="107"/>
      <c r="U166" s="35"/>
      <c r="X166" s="59"/>
      <c r="AA166" s="35"/>
      <c r="AD166" s="59"/>
      <c r="AG166" s="37"/>
      <c r="AJ166" s="59"/>
      <c r="AM166" s="37"/>
      <c r="AP166" s="59"/>
      <c r="AS166" s="37"/>
      <c r="AV166" s="59"/>
      <c r="AY166" s="37"/>
      <c r="BB166" s="59"/>
      <c r="BE166" s="37"/>
      <c r="BH166" s="59"/>
      <c r="BK166" s="37"/>
      <c r="BN166" s="59"/>
      <c r="BQ166" s="37"/>
      <c r="BR166" s="36"/>
      <c r="BS166" s="39"/>
      <c r="BT166" s="21"/>
      <c r="BU166" s="37"/>
      <c r="BV166" s="40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</row>
    <row r="167" spans="2:95" ht="12.75">
      <c r="B167" s="147"/>
      <c r="C167" s="159"/>
      <c r="E167" s="109"/>
      <c r="F167" s="150"/>
      <c r="G167" s="150"/>
      <c r="H167" s="109"/>
      <c r="I167" s="74"/>
      <c r="J167" s="118"/>
      <c r="L167" s="59"/>
      <c r="M167" s="107"/>
      <c r="O167" s="35"/>
      <c r="R167" s="59"/>
      <c r="S167" s="107"/>
      <c r="U167" s="35"/>
      <c r="X167" s="59"/>
      <c r="AA167" s="35"/>
      <c r="AD167" s="59"/>
      <c r="AG167" s="37"/>
      <c r="AJ167" s="59"/>
      <c r="AM167" s="37"/>
      <c r="AP167" s="59"/>
      <c r="AS167" s="37"/>
      <c r="AV167" s="59"/>
      <c r="AY167" s="37"/>
      <c r="BB167" s="59"/>
      <c r="BE167" s="37"/>
      <c r="BH167" s="59"/>
      <c r="BK167" s="37"/>
      <c r="BN167" s="59"/>
      <c r="BQ167" s="37"/>
      <c r="BR167" s="36"/>
      <c r="BS167" s="39"/>
      <c r="BT167" s="21"/>
      <c r="BU167" s="37"/>
      <c r="BV167" s="40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</row>
    <row r="168" spans="2:95" ht="12.75">
      <c r="B168" s="147"/>
      <c r="C168" s="159"/>
      <c r="E168" s="109"/>
      <c r="F168" s="150"/>
      <c r="G168" s="150"/>
      <c r="H168" s="109"/>
      <c r="I168" s="74"/>
      <c r="J168" s="118"/>
      <c r="L168" s="59"/>
      <c r="M168" s="107"/>
      <c r="O168" s="35"/>
      <c r="R168" s="59"/>
      <c r="S168" s="107"/>
      <c r="U168" s="35"/>
      <c r="X168" s="59"/>
      <c r="AA168" s="35"/>
      <c r="AD168" s="59"/>
      <c r="AG168" s="37"/>
      <c r="AJ168" s="59"/>
      <c r="AM168" s="37"/>
      <c r="AP168" s="59"/>
      <c r="AS168" s="37"/>
      <c r="AV168" s="59"/>
      <c r="AY168" s="37"/>
      <c r="BB168" s="59"/>
      <c r="BE168" s="37"/>
      <c r="BH168" s="59"/>
      <c r="BK168" s="37"/>
      <c r="BN168" s="59"/>
      <c r="BQ168" s="37"/>
      <c r="BR168" s="36"/>
      <c r="BS168" s="39"/>
      <c r="BT168" s="21"/>
      <c r="BU168" s="37"/>
      <c r="BV168" s="40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</row>
    <row r="169" spans="2:95" ht="12.75">
      <c r="B169" s="147"/>
      <c r="C169" s="159"/>
      <c r="E169" s="109"/>
      <c r="F169" s="150"/>
      <c r="G169" s="150"/>
      <c r="H169" s="109"/>
      <c r="I169" s="74"/>
      <c r="J169" s="118"/>
      <c r="L169" s="59"/>
      <c r="M169" s="107"/>
      <c r="O169" s="35"/>
      <c r="R169" s="59"/>
      <c r="S169" s="107"/>
      <c r="U169" s="35"/>
      <c r="X169" s="59"/>
      <c r="AA169" s="35"/>
      <c r="AD169" s="59"/>
      <c r="AG169" s="37"/>
      <c r="AJ169" s="59"/>
      <c r="AM169" s="37"/>
      <c r="AP169" s="59"/>
      <c r="AS169" s="37"/>
      <c r="AV169" s="59"/>
      <c r="AY169" s="37"/>
      <c r="BB169" s="59"/>
      <c r="BE169" s="37"/>
      <c r="BH169" s="59"/>
      <c r="BK169" s="37"/>
      <c r="BN169" s="59"/>
      <c r="BQ169" s="37"/>
      <c r="BR169" s="36"/>
      <c r="BS169" s="39"/>
      <c r="BT169" s="21"/>
      <c r="BU169" s="37"/>
      <c r="BV169" s="40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</row>
    <row r="170" spans="2:95" ht="12.75">
      <c r="B170" s="147"/>
      <c r="C170" s="159"/>
      <c r="E170" s="109"/>
      <c r="F170" s="150"/>
      <c r="G170" s="150"/>
      <c r="H170" s="109"/>
      <c r="I170" s="74"/>
      <c r="J170" s="118"/>
      <c r="L170" s="59"/>
      <c r="M170" s="107"/>
      <c r="O170" s="35"/>
      <c r="R170" s="59"/>
      <c r="S170" s="107"/>
      <c r="U170" s="35"/>
      <c r="X170" s="59"/>
      <c r="AA170" s="35"/>
      <c r="AD170" s="59"/>
      <c r="AG170" s="37"/>
      <c r="AJ170" s="59"/>
      <c r="AM170" s="37"/>
      <c r="AP170" s="59"/>
      <c r="AS170" s="37"/>
      <c r="AV170" s="59"/>
      <c r="AY170" s="37"/>
      <c r="BB170" s="59"/>
      <c r="BE170" s="37"/>
      <c r="BH170" s="59"/>
      <c r="BK170" s="37"/>
      <c r="BN170" s="59"/>
      <c r="BQ170" s="37"/>
      <c r="BR170" s="36"/>
      <c r="BS170" s="39"/>
      <c r="BT170" s="21"/>
      <c r="BU170" s="37"/>
      <c r="BV170" s="40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</row>
    <row r="171" spans="2:95" ht="12.75">
      <c r="B171" s="147"/>
      <c r="C171" s="159"/>
      <c r="E171" s="109"/>
      <c r="F171" s="150"/>
      <c r="G171" s="150"/>
      <c r="H171" s="109"/>
      <c r="I171" s="74"/>
      <c r="J171" s="118"/>
      <c r="L171" s="59"/>
      <c r="M171" s="107"/>
      <c r="O171" s="35"/>
      <c r="R171" s="59"/>
      <c r="S171" s="107"/>
      <c r="U171" s="35"/>
      <c r="X171" s="59"/>
      <c r="AA171" s="35"/>
      <c r="AD171" s="59"/>
      <c r="AG171" s="37"/>
      <c r="AJ171" s="59"/>
      <c r="AM171" s="37"/>
      <c r="AP171" s="59"/>
      <c r="AS171" s="37"/>
      <c r="AV171" s="59"/>
      <c r="AY171" s="37"/>
      <c r="BB171" s="59"/>
      <c r="BE171" s="37"/>
      <c r="BH171" s="59"/>
      <c r="BK171" s="37"/>
      <c r="BN171" s="59"/>
      <c r="BQ171" s="37"/>
      <c r="BR171" s="36"/>
      <c r="BS171" s="39"/>
      <c r="BT171" s="21"/>
      <c r="BU171" s="37"/>
      <c r="BV171" s="40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</row>
    <row r="172" spans="2:95" ht="12.75">
      <c r="B172" s="147"/>
      <c r="C172" s="159"/>
      <c r="E172" s="109"/>
      <c r="F172" s="150"/>
      <c r="G172" s="150"/>
      <c r="H172" s="109"/>
      <c r="I172" s="74"/>
      <c r="J172" s="118"/>
      <c r="L172" s="59"/>
      <c r="M172" s="107"/>
      <c r="O172" s="35"/>
      <c r="R172" s="59"/>
      <c r="S172" s="107"/>
      <c r="U172" s="35"/>
      <c r="X172" s="59"/>
      <c r="AA172" s="35"/>
      <c r="AD172" s="59"/>
      <c r="AG172" s="37"/>
      <c r="AJ172" s="59"/>
      <c r="AM172" s="37"/>
      <c r="AP172" s="59"/>
      <c r="AS172" s="37"/>
      <c r="AV172" s="59"/>
      <c r="AY172" s="37"/>
      <c r="BB172" s="59"/>
      <c r="BE172" s="37"/>
      <c r="BH172" s="59"/>
      <c r="BK172" s="37"/>
      <c r="BN172" s="59"/>
      <c r="BQ172" s="37"/>
      <c r="BR172" s="36"/>
      <c r="BS172" s="39"/>
      <c r="BT172" s="21"/>
      <c r="BU172" s="37"/>
      <c r="BV172" s="40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</row>
    <row r="173" spans="2:95" ht="12.75">
      <c r="B173" s="114"/>
      <c r="C173" s="111"/>
      <c r="E173" s="109"/>
      <c r="F173" s="150"/>
      <c r="G173" s="150"/>
      <c r="H173" s="109"/>
      <c r="I173" s="74"/>
      <c r="J173" s="118"/>
      <c r="L173" s="59"/>
      <c r="M173" s="107"/>
      <c r="O173" s="35"/>
      <c r="R173" s="59"/>
      <c r="S173" s="107"/>
      <c r="U173" s="35"/>
      <c r="X173" s="59"/>
      <c r="AA173" s="35"/>
      <c r="AD173" s="59"/>
      <c r="AG173" s="37"/>
      <c r="AJ173" s="59"/>
      <c r="AM173" s="37"/>
      <c r="AP173" s="59"/>
      <c r="AS173" s="37"/>
      <c r="AV173" s="59"/>
      <c r="AY173" s="37"/>
      <c r="BB173" s="59"/>
      <c r="BE173" s="37"/>
      <c r="BH173" s="59"/>
      <c r="BK173" s="37"/>
      <c r="BN173" s="59"/>
      <c r="BQ173" s="37"/>
      <c r="BR173" s="36"/>
      <c r="BS173" s="39"/>
      <c r="BT173" s="21"/>
      <c r="BU173" s="37"/>
      <c r="BV173" s="40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</row>
    <row r="174" spans="2:95" ht="12.75">
      <c r="B174" s="147"/>
      <c r="C174" s="159"/>
      <c r="E174" s="109"/>
      <c r="F174" s="150"/>
      <c r="G174" s="150"/>
      <c r="H174" s="109"/>
      <c r="I174" s="74"/>
      <c r="J174" s="118"/>
      <c r="L174" s="59"/>
      <c r="M174" s="107"/>
      <c r="O174" s="35"/>
      <c r="R174" s="59"/>
      <c r="S174" s="107"/>
      <c r="U174" s="35"/>
      <c r="X174" s="59"/>
      <c r="AA174" s="35"/>
      <c r="AD174" s="59"/>
      <c r="AG174" s="37"/>
      <c r="AJ174" s="59"/>
      <c r="AM174" s="37"/>
      <c r="AP174" s="59"/>
      <c r="AS174" s="37"/>
      <c r="AV174" s="59"/>
      <c r="AY174" s="37"/>
      <c r="BB174" s="59"/>
      <c r="BE174" s="37"/>
      <c r="BH174" s="59"/>
      <c r="BK174" s="37"/>
      <c r="BN174" s="59"/>
      <c r="BQ174" s="37"/>
      <c r="BR174" s="36"/>
      <c r="BS174" s="39"/>
      <c r="BT174" s="21"/>
      <c r="BU174" s="37"/>
      <c r="BV174" s="40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</row>
    <row r="175" spans="2:95" ht="12.75">
      <c r="B175" s="147"/>
      <c r="C175" s="159"/>
      <c r="E175" s="109"/>
      <c r="F175" s="150"/>
      <c r="G175" s="150"/>
      <c r="H175" s="109"/>
      <c r="I175" s="74"/>
      <c r="J175" s="118"/>
      <c r="L175" s="59"/>
      <c r="M175" s="107"/>
      <c r="O175" s="35"/>
      <c r="R175" s="59"/>
      <c r="S175" s="107"/>
      <c r="U175" s="35"/>
      <c r="X175" s="59"/>
      <c r="AA175" s="35"/>
      <c r="AD175" s="59"/>
      <c r="AG175" s="37"/>
      <c r="AJ175" s="59"/>
      <c r="AM175" s="37"/>
      <c r="AP175" s="59"/>
      <c r="AS175" s="37"/>
      <c r="AV175" s="59"/>
      <c r="AY175" s="37"/>
      <c r="BB175" s="59"/>
      <c r="BE175" s="37"/>
      <c r="BH175" s="59"/>
      <c r="BK175" s="37"/>
      <c r="BN175" s="59"/>
      <c r="BQ175" s="37"/>
      <c r="BR175" s="36"/>
      <c r="BS175" s="39"/>
      <c r="BT175" s="21"/>
      <c r="BU175" s="37"/>
      <c r="BV175" s="40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</row>
    <row r="176" spans="2:95" ht="12.75">
      <c r="B176" s="147"/>
      <c r="C176" s="159"/>
      <c r="E176" s="109"/>
      <c r="F176" s="150"/>
      <c r="G176" s="150"/>
      <c r="H176" s="109"/>
      <c r="I176" s="74"/>
      <c r="J176" s="118"/>
      <c r="L176" s="59"/>
      <c r="M176" s="107"/>
      <c r="O176" s="35"/>
      <c r="R176" s="59"/>
      <c r="S176" s="107"/>
      <c r="U176" s="35"/>
      <c r="X176" s="59"/>
      <c r="AA176" s="35"/>
      <c r="AD176" s="59"/>
      <c r="AG176" s="37"/>
      <c r="AJ176" s="59"/>
      <c r="AM176" s="37"/>
      <c r="AP176" s="59"/>
      <c r="AS176" s="37"/>
      <c r="AV176" s="59"/>
      <c r="AY176" s="37"/>
      <c r="BB176" s="59"/>
      <c r="BE176" s="37"/>
      <c r="BH176" s="59"/>
      <c r="BK176" s="37"/>
      <c r="BN176" s="59"/>
      <c r="BQ176" s="37"/>
      <c r="BR176" s="36"/>
      <c r="BS176" s="39"/>
      <c r="BT176" s="21"/>
      <c r="BU176" s="37"/>
      <c r="BV176" s="40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</row>
    <row r="177" spans="2:95" ht="12.75">
      <c r="B177" s="147"/>
      <c r="C177" s="159"/>
      <c r="E177" s="109"/>
      <c r="F177" s="150"/>
      <c r="G177" s="150"/>
      <c r="H177" s="109"/>
      <c r="I177" s="74"/>
      <c r="J177" s="118"/>
      <c r="L177" s="59"/>
      <c r="M177" s="107"/>
      <c r="O177" s="35"/>
      <c r="R177" s="59"/>
      <c r="S177" s="107"/>
      <c r="U177" s="35"/>
      <c r="X177" s="59"/>
      <c r="AA177" s="35"/>
      <c r="AD177" s="59"/>
      <c r="AG177" s="37"/>
      <c r="AJ177" s="59"/>
      <c r="AM177" s="37"/>
      <c r="AP177" s="59"/>
      <c r="AS177" s="37"/>
      <c r="AV177" s="59"/>
      <c r="AY177" s="37"/>
      <c r="BB177" s="59"/>
      <c r="BE177" s="37"/>
      <c r="BH177" s="59"/>
      <c r="BK177" s="37"/>
      <c r="BN177" s="59"/>
      <c r="BQ177" s="37"/>
      <c r="BR177" s="36"/>
      <c r="BS177" s="39"/>
      <c r="BT177" s="21"/>
      <c r="BU177" s="37"/>
      <c r="BV177" s="40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</row>
    <row r="178" spans="2:95" ht="12.75">
      <c r="B178" s="147"/>
      <c r="C178" s="159"/>
      <c r="E178" s="109"/>
      <c r="F178" s="150"/>
      <c r="G178" s="150"/>
      <c r="H178" s="109"/>
      <c r="I178" s="74"/>
      <c r="J178" s="118"/>
      <c r="L178" s="59"/>
      <c r="M178" s="107"/>
      <c r="O178" s="35"/>
      <c r="R178" s="59"/>
      <c r="S178" s="107"/>
      <c r="U178" s="35"/>
      <c r="X178" s="59"/>
      <c r="AA178" s="35"/>
      <c r="AD178" s="59"/>
      <c r="AG178" s="37"/>
      <c r="AJ178" s="59"/>
      <c r="AM178" s="37"/>
      <c r="AP178" s="59"/>
      <c r="AS178" s="37"/>
      <c r="AV178" s="59"/>
      <c r="AY178" s="37"/>
      <c r="BB178" s="59"/>
      <c r="BE178" s="37"/>
      <c r="BH178" s="59"/>
      <c r="BK178" s="37"/>
      <c r="BN178" s="59"/>
      <c r="BQ178" s="37"/>
      <c r="BR178" s="36"/>
      <c r="BS178" s="39"/>
      <c r="BT178" s="21"/>
      <c r="BU178" s="37"/>
      <c r="BV178" s="40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</row>
    <row r="179" spans="2:95" ht="12.75">
      <c r="B179" s="147"/>
      <c r="C179" s="159"/>
      <c r="E179" s="109"/>
      <c r="F179" s="150"/>
      <c r="G179" s="150"/>
      <c r="H179" s="109"/>
      <c r="I179" s="74"/>
      <c r="J179" s="118"/>
      <c r="L179" s="59"/>
      <c r="M179" s="107"/>
      <c r="O179" s="35"/>
      <c r="R179" s="59"/>
      <c r="S179" s="107"/>
      <c r="U179" s="35"/>
      <c r="X179" s="59"/>
      <c r="AA179" s="35"/>
      <c r="AD179" s="59"/>
      <c r="AG179" s="37"/>
      <c r="AJ179" s="59"/>
      <c r="AM179" s="37"/>
      <c r="AP179" s="59"/>
      <c r="AS179" s="37"/>
      <c r="AV179" s="59"/>
      <c r="AY179" s="37"/>
      <c r="BB179" s="59"/>
      <c r="BE179" s="37"/>
      <c r="BH179" s="59"/>
      <c r="BK179" s="37"/>
      <c r="BN179" s="59"/>
      <c r="BQ179" s="37"/>
      <c r="BR179" s="36"/>
      <c r="BS179" s="39"/>
      <c r="BT179" s="21"/>
      <c r="BU179" s="37"/>
      <c r="BV179" s="40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</row>
    <row r="180" spans="2:95" ht="12.75">
      <c r="B180" s="147"/>
      <c r="C180" s="159"/>
      <c r="E180" s="109"/>
      <c r="F180" s="150"/>
      <c r="G180" s="150"/>
      <c r="H180" s="109"/>
      <c r="I180" s="74"/>
      <c r="J180" s="118"/>
      <c r="L180" s="59"/>
      <c r="M180" s="107"/>
      <c r="O180" s="35"/>
      <c r="R180" s="59"/>
      <c r="S180" s="107"/>
      <c r="U180" s="35"/>
      <c r="X180" s="59"/>
      <c r="AA180" s="35"/>
      <c r="AD180" s="59"/>
      <c r="AG180" s="37"/>
      <c r="AJ180" s="59"/>
      <c r="AM180" s="37"/>
      <c r="AP180" s="59"/>
      <c r="AS180" s="37"/>
      <c r="AV180" s="59"/>
      <c r="AY180" s="37"/>
      <c r="BB180" s="59"/>
      <c r="BE180" s="37"/>
      <c r="BH180" s="59"/>
      <c r="BK180" s="37"/>
      <c r="BN180" s="59"/>
      <c r="BQ180" s="37"/>
      <c r="BR180" s="36"/>
      <c r="BS180" s="39"/>
      <c r="BT180" s="21"/>
      <c r="BU180" s="37"/>
      <c r="BV180" s="40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</row>
    <row r="181" spans="2:95" ht="12.75">
      <c r="B181" s="147"/>
      <c r="C181" s="159"/>
      <c r="E181" s="109"/>
      <c r="F181" s="150"/>
      <c r="G181" s="150"/>
      <c r="H181" s="109"/>
      <c r="I181" s="74"/>
      <c r="J181" s="118"/>
      <c r="L181" s="59"/>
      <c r="M181" s="107"/>
      <c r="O181" s="35"/>
      <c r="R181" s="59"/>
      <c r="S181" s="107"/>
      <c r="U181" s="35"/>
      <c r="X181" s="59"/>
      <c r="AA181" s="35"/>
      <c r="AD181" s="59"/>
      <c r="AG181" s="37"/>
      <c r="AJ181" s="59"/>
      <c r="AM181" s="37"/>
      <c r="AP181" s="59"/>
      <c r="AS181" s="37"/>
      <c r="AV181" s="59"/>
      <c r="AY181" s="37"/>
      <c r="BB181" s="59"/>
      <c r="BE181" s="37"/>
      <c r="BH181" s="59"/>
      <c r="BK181" s="37"/>
      <c r="BN181" s="59"/>
      <c r="BQ181" s="37"/>
      <c r="BR181" s="36"/>
      <c r="BS181" s="39"/>
      <c r="BT181" s="21"/>
      <c r="BU181" s="37"/>
      <c r="BV181" s="40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</row>
    <row r="182" spans="2:95" ht="12.75" customHeight="1">
      <c r="B182" s="147"/>
      <c r="C182" s="159"/>
      <c r="E182" s="109"/>
      <c r="F182" s="150"/>
      <c r="G182" s="150"/>
      <c r="H182" s="109"/>
      <c r="I182" s="74"/>
      <c r="J182" s="118"/>
      <c r="L182" s="59"/>
      <c r="M182" s="107"/>
      <c r="O182" s="35"/>
      <c r="R182" s="59"/>
      <c r="S182" s="107"/>
      <c r="U182" s="35"/>
      <c r="X182" s="59"/>
      <c r="AA182" s="35"/>
      <c r="AD182" s="59"/>
      <c r="AG182" s="37"/>
      <c r="AJ182" s="59"/>
      <c r="AM182" s="37"/>
      <c r="AP182" s="59"/>
      <c r="AS182" s="37"/>
      <c r="AV182" s="59"/>
      <c r="AY182" s="37"/>
      <c r="BB182" s="59"/>
      <c r="BE182" s="37"/>
      <c r="BH182" s="59"/>
      <c r="BK182" s="37"/>
      <c r="BN182" s="59"/>
      <c r="BQ182" s="37"/>
      <c r="BR182" s="36"/>
      <c r="BS182" s="39"/>
      <c r="BT182" s="21"/>
      <c r="BU182" s="37"/>
      <c r="BV182" s="40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</row>
    <row r="183" spans="2:95" ht="12.75">
      <c r="B183" s="147"/>
      <c r="C183" s="159"/>
      <c r="E183" s="109"/>
      <c r="F183" s="150"/>
      <c r="G183" s="150"/>
      <c r="H183" s="109"/>
      <c r="I183" s="74"/>
      <c r="J183" s="118"/>
      <c r="L183" s="59"/>
      <c r="M183" s="107"/>
      <c r="O183" s="35"/>
      <c r="R183" s="59"/>
      <c r="S183" s="107"/>
      <c r="U183" s="35"/>
      <c r="X183" s="59"/>
      <c r="AA183" s="35"/>
      <c r="AD183" s="59"/>
      <c r="AG183" s="37"/>
      <c r="AJ183" s="59"/>
      <c r="AM183" s="37"/>
      <c r="AP183" s="59"/>
      <c r="AS183" s="37"/>
      <c r="AV183" s="59"/>
      <c r="AY183" s="37"/>
      <c r="BB183" s="59"/>
      <c r="BE183" s="37"/>
      <c r="BH183" s="59"/>
      <c r="BK183" s="37"/>
      <c r="BN183" s="59"/>
      <c r="BQ183" s="37"/>
      <c r="BR183" s="36"/>
      <c r="BS183" s="39"/>
      <c r="BT183" s="21"/>
      <c r="BU183" s="37"/>
      <c r="BV183" s="40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</row>
    <row r="184" spans="2:95" ht="12.75">
      <c r="B184" s="147"/>
      <c r="C184" s="159"/>
      <c r="E184" s="109"/>
      <c r="F184" s="150"/>
      <c r="G184" s="150"/>
      <c r="H184" s="109"/>
      <c r="I184" s="74"/>
      <c r="J184" s="118"/>
      <c r="L184" s="59"/>
      <c r="M184" s="107"/>
      <c r="O184" s="35"/>
      <c r="R184" s="59"/>
      <c r="S184" s="107"/>
      <c r="U184" s="35"/>
      <c r="X184" s="59"/>
      <c r="AA184" s="35"/>
      <c r="AD184" s="59"/>
      <c r="AG184" s="37"/>
      <c r="AJ184" s="59"/>
      <c r="AM184" s="37"/>
      <c r="AP184" s="59"/>
      <c r="AS184" s="37"/>
      <c r="AV184" s="59"/>
      <c r="AY184" s="37"/>
      <c r="BB184" s="59"/>
      <c r="BE184" s="37"/>
      <c r="BH184" s="59"/>
      <c r="BK184" s="37"/>
      <c r="BN184" s="59"/>
      <c r="BQ184" s="37"/>
      <c r="BR184" s="36"/>
      <c r="BS184" s="39"/>
      <c r="BT184" s="21"/>
      <c r="BU184" s="37"/>
      <c r="BV184" s="40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</row>
    <row r="185" spans="2:95" ht="12.75">
      <c r="B185" s="147"/>
      <c r="C185" s="159"/>
      <c r="E185" s="109"/>
      <c r="F185" s="150"/>
      <c r="G185" s="150"/>
      <c r="H185" s="109"/>
      <c r="I185" s="74"/>
      <c r="J185" s="118"/>
      <c r="L185" s="59"/>
      <c r="M185" s="107"/>
      <c r="O185" s="35"/>
      <c r="R185" s="59"/>
      <c r="S185" s="107"/>
      <c r="U185" s="35"/>
      <c r="X185" s="59"/>
      <c r="AA185" s="35"/>
      <c r="AD185" s="59"/>
      <c r="AG185" s="37"/>
      <c r="AJ185" s="59"/>
      <c r="AM185" s="37"/>
      <c r="AP185" s="59"/>
      <c r="AS185" s="37"/>
      <c r="AV185" s="59"/>
      <c r="AY185" s="37"/>
      <c r="BB185" s="59"/>
      <c r="BE185" s="37"/>
      <c r="BH185" s="59"/>
      <c r="BK185" s="37"/>
      <c r="BN185" s="59"/>
      <c r="BQ185" s="37"/>
      <c r="BR185" s="36"/>
      <c r="BS185" s="39"/>
      <c r="BT185" s="21"/>
      <c r="BU185" s="37"/>
      <c r="BV185" s="40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</row>
    <row r="186" spans="2:95" ht="12.75">
      <c r="B186" s="147"/>
      <c r="C186" s="159"/>
      <c r="E186" s="109"/>
      <c r="F186" s="150"/>
      <c r="G186" s="150"/>
      <c r="H186" s="109"/>
      <c r="I186" s="74"/>
      <c r="J186" s="118"/>
      <c r="L186" s="59"/>
      <c r="M186" s="107"/>
      <c r="O186" s="35"/>
      <c r="R186" s="59"/>
      <c r="S186" s="107"/>
      <c r="U186" s="35"/>
      <c r="X186" s="59"/>
      <c r="AA186" s="35"/>
      <c r="AD186" s="59"/>
      <c r="AG186" s="37"/>
      <c r="AJ186" s="59"/>
      <c r="AM186" s="37"/>
      <c r="AP186" s="59"/>
      <c r="AS186" s="37"/>
      <c r="AV186" s="59"/>
      <c r="AY186" s="37"/>
      <c r="BB186" s="59"/>
      <c r="BE186" s="37"/>
      <c r="BH186" s="59"/>
      <c r="BK186" s="37"/>
      <c r="BN186" s="59"/>
      <c r="BQ186" s="37"/>
      <c r="BR186" s="36"/>
      <c r="BS186" s="39"/>
      <c r="BT186" s="21"/>
      <c r="BU186" s="37"/>
      <c r="BV186" s="40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</row>
    <row r="187" spans="2:95" ht="12.75">
      <c r="B187" s="147"/>
      <c r="C187" s="159"/>
      <c r="E187" s="109"/>
      <c r="F187" s="150"/>
      <c r="G187" s="150"/>
      <c r="H187" s="109"/>
      <c r="I187" s="74"/>
      <c r="J187" s="118"/>
      <c r="L187" s="59"/>
      <c r="M187" s="107"/>
      <c r="O187" s="35"/>
      <c r="R187" s="59"/>
      <c r="S187" s="107"/>
      <c r="U187" s="35"/>
      <c r="X187" s="59"/>
      <c r="AA187" s="35"/>
      <c r="AD187" s="59"/>
      <c r="AG187" s="37"/>
      <c r="AJ187" s="59"/>
      <c r="AM187" s="37"/>
      <c r="AP187" s="59"/>
      <c r="AS187" s="37"/>
      <c r="AV187" s="59"/>
      <c r="AY187" s="37"/>
      <c r="BB187" s="59"/>
      <c r="BE187" s="37"/>
      <c r="BH187" s="59"/>
      <c r="BK187" s="37"/>
      <c r="BN187" s="59"/>
      <c r="BQ187" s="37"/>
      <c r="BR187" s="36"/>
      <c r="BS187" s="39"/>
      <c r="BT187" s="21"/>
      <c r="BU187" s="37"/>
      <c r="BV187" s="40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</row>
    <row r="188" spans="2:95" ht="12.75">
      <c r="B188" s="147"/>
      <c r="C188" s="159"/>
      <c r="E188" s="109"/>
      <c r="F188" s="150"/>
      <c r="G188" s="150"/>
      <c r="H188" s="109"/>
      <c r="I188" s="74"/>
      <c r="J188" s="118"/>
      <c r="L188" s="59"/>
      <c r="M188" s="107"/>
      <c r="O188" s="35"/>
      <c r="R188" s="59"/>
      <c r="S188" s="107"/>
      <c r="U188" s="35"/>
      <c r="X188" s="59"/>
      <c r="AA188" s="35"/>
      <c r="AD188" s="59"/>
      <c r="AG188" s="37"/>
      <c r="AJ188" s="59"/>
      <c r="AM188" s="37"/>
      <c r="AP188" s="59"/>
      <c r="AS188" s="37"/>
      <c r="AV188" s="59"/>
      <c r="AY188" s="37"/>
      <c r="BB188" s="59"/>
      <c r="BE188" s="37"/>
      <c r="BH188" s="59"/>
      <c r="BK188" s="37"/>
      <c r="BN188" s="59"/>
      <c r="BQ188" s="37"/>
      <c r="BR188" s="36"/>
      <c r="BS188" s="39"/>
      <c r="BT188" s="21"/>
      <c r="BU188" s="37"/>
      <c r="BV188" s="40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</row>
    <row r="189" spans="2:95" ht="12.75">
      <c r="B189" s="114"/>
      <c r="C189" s="111"/>
      <c r="E189" s="109"/>
      <c r="F189" s="150"/>
      <c r="G189" s="150"/>
      <c r="H189" s="109"/>
      <c r="I189" s="74"/>
      <c r="J189" s="118"/>
      <c r="L189" s="59"/>
      <c r="M189" s="107"/>
      <c r="O189" s="35"/>
      <c r="R189" s="59"/>
      <c r="S189" s="107"/>
      <c r="U189" s="35"/>
      <c r="X189" s="59"/>
      <c r="AA189" s="35"/>
      <c r="AD189" s="59"/>
      <c r="AG189" s="37"/>
      <c r="AJ189" s="59"/>
      <c r="AM189" s="37"/>
      <c r="AP189" s="59"/>
      <c r="AS189" s="37"/>
      <c r="AV189" s="59"/>
      <c r="AY189" s="37"/>
      <c r="BB189" s="59"/>
      <c r="BE189" s="37"/>
      <c r="BH189" s="59"/>
      <c r="BK189" s="37"/>
      <c r="BN189" s="59"/>
      <c r="BQ189" s="37"/>
      <c r="BR189" s="36"/>
      <c r="BS189" s="39"/>
      <c r="BT189" s="21"/>
      <c r="BU189" s="37"/>
      <c r="BV189" s="40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</row>
    <row r="190" spans="2:95" ht="12.75">
      <c r="B190" s="147"/>
      <c r="C190" s="159"/>
      <c r="E190" s="109"/>
      <c r="F190" s="150"/>
      <c r="G190" s="150"/>
      <c r="H190" s="109"/>
      <c r="I190" s="74"/>
      <c r="J190" s="118"/>
      <c r="L190" s="59"/>
      <c r="M190" s="107"/>
      <c r="O190" s="35"/>
      <c r="R190" s="59"/>
      <c r="S190" s="107"/>
      <c r="U190" s="35"/>
      <c r="X190" s="59"/>
      <c r="AA190" s="35"/>
      <c r="AD190" s="59"/>
      <c r="AG190" s="37"/>
      <c r="AJ190" s="59"/>
      <c r="AM190" s="37"/>
      <c r="AP190" s="59"/>
      <c r="AS190" s="37"/>
      <c r="AV190" s="59"/>
      <c r="AY190" s="37"/>
      <c r="BB190" s="59"/>
      <c r="BE190" s="37"/>
      <c r="BH190" s="59"/>
      <c r="BK190" s="37"/>
      <c r="BN190" s="59"/>
      <c r="BQ190" s="37"/>
      <c r="BR190" s="36"/>
      <c r="BS190" s="39"/>
      <c r="BT190" s="21"/>
      <c r="BU190" s="37"/>
      <c r="BV190" s="40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</row>
    <row r="191" spans="2:95" ht="12.75">
      <c r="B191" s="147"/>
      <c r="C191" s="159"/>
      <c r="E191" s="109"/>
      <c r="F191" s="150"/>
      <c r="G191" s="150"/>
      <c r="H191" s="109"/>
      <c r="I191" s="74"/>
      <c r="J191" s="118"/>
      <c r="L191" s="59"/>
      <c r="M191" s="107"/>
      <c r="O191" s="35"/>
      <c r="R191" s="59"/>
      <c r="S191" s="107"/>
      <c r="U191" s="35"/>
      <c r="X191" s="59"/>
      <c r="AA191" s="35"/>
      <c r="AD191" s="59"/>
      <c r="AG191" s="37"/>
      <c r="AJ191" s="59"/>
      <c r="AM191" s="37"/>
      <c r="AP191" s="59"/>
      <c r="AS191" s="37"/>
      <c r="AV191" s="59"/>
      <c r="AY191" s="37"/>
      <c r="BB191" s="59"/>
      <c r="BE191" s="37"/>
      <c r="BH191" s="59"/>
      <c r="BK191" s="37"/>
      <c r="BN191" s="59"/>
      <c r="BQ191" s="37"/>
      <c r="BR191" s="36"/>
      <c r="BS191" s="39"/>
      <c r="BT191" s="21"/>
      <c r="BU191" s="37"/>
      <c r="BV191" s="40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</row>
    <row r="192" spans="2:95" ht="12.75" customHeight="1">
      <c r="B192" s="147"/>
      <c r="C192" s="159"/>
      <c r="E192" s="109"/>
      <c r="F192" s="150"/>
      <c r="G192" s="150"/>
      <c r="H192" s="109"/>
      <c r="I192" s="74"/>
      <c r="J192" s="118"/>
      <c r="L192" s="59"/>
      <c r="M192" s="107"/>
      <c r="O192" s="35"/>
      <c r="R192" s="59"/>
      <c r="S192" s="107"/>
      <c r="U192" s="35"/>
      <c r="X192" s="59"/>
      <c r="AA192" s="35"/>
      <c r="AD192" s="59"/>
      <c r="AG192" s="37"/>
      <c r="AJ192" s="59"/>
      <c r="AM192" s="37"/>
      <c r="AP192" s="59"/>
      <c r="AS192" s="37"/>
      <c r="AV192" s="59"/>
      <c r="AY192" s="37"/>
      <c r="BB192" s="59"/>
      <c r="BE192" s="37"/>
      <c r="BH192" s="59"/>
      <c r="BK192" s="37"/>
      <c r="BN192" s="59"/>
      <c r="BQ192" s="37"/>
      <c r="BR192" s="36"/>
      <c r="BS192" s="39"/>
      <c r="BT192" s="21"/>
      <c r="BU192" s="37"/>
      <c r="BV192" s="40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</row>
    <row r="193" spans="2:95" ht="12.75">
      <c r="B193" s="147"/>
      <c r="C193" s="159"/>
      <c r="E193" s="109"/>
      <c r="F193" s="150"/>
      <c r="G193" s="150"/>
      <c r="H193" s="109"/>
      <c r="I193" s="74"/>
      <c r="J193" s="118"/>
      <c r="L193" s="59"/>
      <c r="M193" s="107"/>
      <c r="O193" s="35"/>
      <c r="R193" s="59"/>
      <c r="S193" s="107"/>
      <c r="U193" s="35"/>
      <c r="X193" s="59"/>
      <c r="AA193" s="35"/>
      <c r="AD193" s="59"/>
      <c r="AG193" s="37"/>
      <c r="AJ193" s="59"/>
      <c r="AM193" s="37"/>
      <c r="AP193" s="59"/>
      <c r="AS193" s="37"/>
      <c r="AV193" s="59"/>
      <c r="AY193" s="37"/>
      <c r="BB193" s="59"/>
      <c r="BE193" s="37"/>
      <c r="BH193" s="59"/>
      <c r="BK193" s="37"/>
      <c r="BN193" s="59"/>
      <c r="BQ193" s="37"/>
      <c r="BR193" s="36"/>
      <c r="BS193" s="39"/>
      <c r="BT193" s="21"/>
      <c r="BU193" s="37"/>
      <c r="BV193" s="40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</row>
    <row r="194" spans="2:95" ht="12.75" customHeight="1">
      <c r="B194" s="147"/>
      <c r="C194" s="159"/>
      <c r="E194" s="109"/>
      <c r="F194" s="150"/>
      <c r="G194" s="150"/>
      <c r="H194" s="109"/>
      <c r="I194" s="74"/>
      <c r="J194" s="118"/>
      <c r="L194" s="59"/>
      <c r="M194" s="107"/>
      <c r="O194" s="35"/>
      <c r="R194" s="59"/>
      <c r="S194" s="107"/>
      <c r="U194" s="35"/>
      <c r="X194" s="59"/>
      <c r="AA194" s="35"/>
      <c r="AD194" s="59"/>
      <c r="AG194" s="37"/>
      <c r="AJ194" s="59"/>
      <c r="AM194" s="37"/>
      <c r="AP194" s="59"/>
      <c r="AS194" s="37"/>
      <c r="AV194" s="59"/>
      <c r="AY194" s="37"/>
      <c r="BB194" s="59"/>
      <c r="BE194" s="37"/>
      <c r="BH194" s="59"/>
      <c r="BK194" s="37"/>
      <c r="BN194" s="59"/>
      <c r="BQ194" s="37"/>
      <c r="BR194" s="36"/>
      <c r="BS194" s="39"/>
      <c r="BT194" s="21"/>
      <c r="BU194" s="37"/>
      <c r="BV194" s="40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</row>
    <row r="195" spans="2:95" ht="12.75">
      <c r="B195" s="147"/>
      <c r="C195" s="159"/>
      <c r="E195" s="109"/>
      <c r="F195" s="150"/>
      <c r="G195" s="150"/>
      <c r="H195" s="109"/>
      <c r="I195" s="74"/>
      <c r="J195" s="118"/>
      <c r="L195" s="59"/>
      <c r="M195" s="107"/>
      <c r="O195" s="35"/>
      <c r="R195" s="59"/>
      <c r="S195" s="107"/>
      <c r="U195" s="35"/>
      <c r="X195" s="59"/>
      <c r="AA195" s="35"/>
      <c r="AD195" s="59"/>
      <c r="AG195" s="37"/>
      <c r="AJ195" s="59"/>
      <c r="AM195" s="37"/>
      <c r="AP195" s="59"/>
      <c r="AS195" s="37"/>
      <c r="AV195" s="59"/>
      <c r="AY195" s="37"/>
      <c r="BB195" s="59"/>
      <c r="BE195" s="37"/>
      <c r="BH195" s="59"/>
      <c r="BK195" s="37"/>
      <c r="BN195" s="59"/>
      <c r="BQ195" s="37"/>
      <c r="BR195" s="36"/>
      <c r="BS195" s="39"/>
      <c r="BT195" s="21"/>
      <c r="BU195" s="37"/>
      <c r="BV195" s="40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</row>
    <row r="196" spans="2:95" ht="12.75">
      <c r="B196" s="147"/>
      <c r="C196" s="159"/>
      <c r="E196" s="109"/>
      <c r="F196" s="150"/>
      <c r="G196" s="150"/>
      <c r="H196" s="109"/>
      <c r="I196" s="74"/>
      <c r="J196" s="118"/>
      <c r="L196" s="59"/>
      <c r="M196" s="107"/>
      <c r="O196" s="35"/>
      <c r="R196" s="59"/>
      <c r="S196" s="107"/>
      <c r="U196" s="35"/>
      <c r="X196" s="59"/>
      <c r="AA196" s="35"/>
      <c r="AD196" s="59"/>
      <c r="AG196" s="37"/>
      <c r="AJ196" s="59"/>
      <c r="AM196" s="37"/>
      <c r="AP196" s="59"/>
      <c r="AS196" s="37"/>
      <c r="AV196" s="59"/>
      <c r="AY196" s="37"/>
      <c r="BB196" s="59"/>
      <c r="BE196" s="37"/>
      <c r="BH196" s="59"/>
      <c r="BK196" s="37"/>
      <c r="BN196" s="59"/>
      <c r="BQ196" s="37"/>
      <c r="BR196" s="36"/>
      <c r="BS196" s="39"/>
      <c r="BT196" s="21"/>
      <c r="BU196" s="37"/>
      <c r="BV196" s="40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</row>
    <row r="197" spans="2:95" ht="12.75">
      <c r="B197" s="147"/>
      <c r="C197" s="159"/>
      <c r="E197" s="109"/>
      <c r="F197" s="150"/>
      <c r="G197" s="150"/>
      <c r="H197" s="109"/>
      <c r="I197" s="74"/>
      <c r="J197" s="118"/>
      <c r="L197" s="59"/>
      <c r="M197" s="107"/>
      <c r="O197" s="35"/>
      <c r="R197" s="59"/>
      <c r="S197" s="107"/>
      <c r="U197" s="35"/>
      <c r="X197" s="59"/>
      <c r="AA197" s="35"/>
      <c r="AD197" s="59"/>
      <c r="AG197" s="37"/>
      <c r="AJ197" s="59"/>
      <c r="AM197" s="37"/>
      <c r="AP197" s="59"/>
      <c r="AS197" s="37"/>
      <c r="AV197" s="59"/>
      <c r="AY197" s="37"/>
      <c r="BB197" s="59"/>
      <c r="BE197" s="37"/>
      <c r="BH197" s="59"/>
      <c r="BK197" s="37"/>
      <c r="BN197" s="59"/>
      <c r="BQ197" s="37"/>
      <c r="BR197" s="36"/>
      <c r="BS197" s="39"/>
      <c r="BT197" s="21"/>
      <c r="BU197" s="37"/>
      <c r="BV197" s="40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</row>
    <row r="198" spans="2:95" ht="12.75">
      <c r="B198" s="147"/>
      <c r="C198" s="159"/>
      <c r="E198" s="109"/>
      <c r="F198" s="150"/>
      <c r="G198" s="150"/>
      <c r="H198" s="109"/>
      <c r="I198" s="74"/>
      <c r="J198" s="118"/>
      <c r="L198" s="59"/>
      <c r="M198" s="107"/>
      <c r="O198" s="35"/>
      <c r="R198" s="59"/>
      <c r="S198" s="107"/>
      <c r="U198" s="35"/>
      <c r="X198" s="59"/>
      <c r="AA198" s="35"/>
      <c r="AD198" s="59"/>
      <c r="AG198" s="37"/>
      <c r="AJ198" s="59"/>
      <c r="AM198" s="37"/>
      <c r="AP198" s="59"/>
      <c r="AS198" s="37"/>
      <c r="AV198" s="59"/>
      <c r="AY198" s="37"/>
      <c r="BB198" s="59"/>
      <c r="BE198" s="37"/>
      <c r="BH198" s="59"/>
      <c r="BK198" s="37"/>
      <c r="BN198" s="59"/>
      <c r="BQ198" s="37"/>
      <c r="BR198" s="36"/>
      <c r="BS198" s="39"/>
      <c r="BT198" s="21"/>
      <c r="BU198" s="37"/>
      <c r="BV198" s="40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</row>
    <row r="199" spans="2:95" ht="12.75">
      <c r="B199" s="147"/>
      <c r="C199" s="159"/>
      <c r="E199" s="109"/>
      <c r="F199" s="150"/>
      <c r="G199" s="150"/>
      <c r="H199" s="109"/>
      <c r="I199" s="74"/>
      <c r="J199" s="118"/>
      <c r="L199" s="59"/>
      <c r="M199" s="107"/>
      <c r="O199" s="35"/>
      <c r="R199" s="59"/>
      <c r="S199" s="107"/>
      <c r="U199" s="35"/>
      <c r="X199" s="59"/>
      <c r="AA199" s="35"/>
      <c r="AD199" s="59"/>
      <c r="AG199" s="37"/>
      <c r="AJ199" s="59"/>
      <c r="AM199" s="37"/>
      <c r="AP199" s="59"/>
      <c r="AS199" s="37"/>
      <c r="AV199" s="59"/>
      <c r="AY199" s="37"/>
      <c r="BB199" s="59"/>
      <c r="BE199" s="37"/>
      <c r="BH199" s="59"/>
      <c r="BK199" s="37"/>
      <c r="BN199" s="59"/>
      <c r="BQ199" s="37"/>
      <c r="BR199" s="36"/>
      <c r="BS199" s="39"/>
      <c r="BT199" s="21"/>
      <c r="BU199" s="37"/>
      <c r="BV199" s="40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</row>
    <row r="200" spans="2:95" ht="12.75">
      <c r="B200" s="147"/>
      <c r="C200" s="159"/>
      <c r="E200" s="109"/>
      <c r="F200" s="150"/>
      <c r="G200" s="150"/>
      <c r="H200" s="109"/>
      <c r="I200" s="74"/>
      <c r="J200" s="118"/>
      <c r="L200" s="59"/>
      <c r="M200" s="107"/>
      <c r="O200" s="35"/>
      <c r="R200" s="59"/>
      <c r="S200" s="107"/>
      <c r="U200" s="35"/>
      <c r="X200" s="59"/>
      <c r="AA200" s="35"/>
      <c r="AD200" s="59"/>
      <c r="AG200" s="37"/>
      <c r="AJ200" s="59"/>
      <c r="AM200" s="37"/>
      <c r="AP200" s="59"/>
      <c r="AS200" s="37"/>
      <c r="AV200" s="59"/>
      <c r="AY200" s="37"/>
      <c r="BB200" s="59"/>
      <c r="BE200" s="37"/>
      <c r="BH200" s="59"/>
      <c r="BK200" s="37"/>
      <c r="BN200" s="59"/>
      <c r="BQ200" s="37"/>
      <c r="BR200" s="36"/>
      <c r="BS200" s="39"/>
      <c r="BT200" s="21"/>
      <c r="BU200" s="37"/>
      <c r="BV200" s="40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</row>
    <row r="201" spans="2:95" ht="12.75">
      <c r="B201" s="147"/>
      <c r="C201" s="159"/>
      <c r="E201" s="109"/>
      <c r="F201" s="150"/>
      <c r="G201" s="150"/>
      <c r="H201" s="109"/>
      <c r="I201" s="74"/>
      <c r="J201" s="118"/>
      <c r="L201" s="59"/>
      <c r="M201" s="107"/>
      <c r="O201" s="35"/>
      <c r="R201" s="59"/>
      <c r="S201" s="107"/>
      <c r="U201" s="35"/>
      <c r="X201" s="59"/>
      <c r="AA201" s="35"/>
      <c r="AD201" s="59"/>
      <c r="AG201" s="37"/>
      <c r="AJ201" s="59"/>
      <c r="AM201" s="37"/>
      <c r="AP201" s="59"/>
      <c r="AS201" s="37"/>
      <c r="AV201" s="59"/>
      <c r="AY201" s="37"/>
      <c r="BB201" s="59"/>
      <c r="BE201" s="37"/>
      <c r="BH201" s="59"/>
      <c r="BK201" s="37"/>
      <c r="BN201" s="59"/>
      <c r="BQ201" s="37"/>
      <c r="BR201" s="36"/>
      <c r="BS201" s="39"/>
      <c r="BT201" s="21"/>
      <c r="BU201" s="37"/>
      <c r="BV201" s="40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</row>
    <row r="202" spans="2:95" ht="12.75">
      <c r="B202" s="147"/>
      <c r="C202" s="159"/>
      <c r="E202" s="109"/>
      <c r="F202" s="150"/>
      <c r="G202" s="150"/>
      <c r="H202" s="109"/>
      <c r="I202" s="74"/>
      <c r="J202" s="118"/>
      <c r="L202" s="59"/>
      <c r="M202" s="107"/>
      <c r="O202" s="35"/>
      <c r="R202" s="59"/>
      <c r="S202" s="107"/>
      <c r="U202" s="35"/>
      <c r="X202" s="59"/>
      <c r="AA202" s="35"/>
      <c r="AD202" s="59"/>
      <c r="AG202" s="37"/>
      <c r="AJ202" s="59"/>
      <c r="AM202" s="37"/>
      <c r="AP202" s="59"/>
      <c r="AS202" s="37"/>
      <c r="AV202" s="59"/>
      <c r="AY202" s="37"/>
      <c r="BB202" s="59"/>
      <c r="BE202" s="37"/>
      <c r="BH202" s="59"/>
      <c r="BK202" s="37"/>
      <c r="BN202" s="59"/>
      <c r="BQ202" s="37"/>
      <c r="BR202" s="36"/>
      <c r="BS202" s="39"/>
      <c r="BT202" s="21"/>
      <c r="BU202" s="37"/>
      <c r="BV202" s="40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</row>
    <row r="203" spans="2:95" ht="12.75">
      <c r="B203" s="147"/>
      <c r="C203" s="159"/>
      <c r="E203" s="109"/>
      <c r="F203" s="150"/>
      <c r="G203" s="150"/>
      <c r="H203" s="109"/>
      <c r="I203" s="74"/>
      <c r="J203" s="118"/>
      <c r="L203" s="59"/>
      <c r="M203" s="107"/>
      <c r="O203" s="35"/>
      <c r="R203" s="59"/>
      <c r="S203" s="107"/>
      <c r="U203" s="35"/>
      <c r="X203" s="59"/>
      <c r="AA203" s="35"/>
      <c r="AD203" s="59"/>
      <c r="AG203" s="37"/>
      <c r="AJ203" s="59"/>
      <c r="AM203" s="37"/>
      <c r="AP203" s="59"/>
      <c r="AS203" s="37"/>
      <c r="AV203" s="59"/>
      <c r="AY203" s="37"/>
      <c r="BB203" s="59"/>
      <c r="BE203" s="37"/>
      <c r="BH203" s="59"/>
      <c r="BK203" s="37"/>
      <c r="BN203" s="59"/>
      <c r="BQ203" s="37"/>
      <c r="BR203" s="36"/>
      <c r="BS203" s="39"/>
      <c r="BT203" s="21"/>
      <c r="BU203" s="37"/>
      <c r="BV203" s="40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</row>
    <row r="204" spans="2:95" ht="12.75">
      <c r="B204" s="147"/>
      <c r="C204" s="159"/>
      <c r="E204" s="109"/>
      <c r="F204" s="150"/>
      <c r="G204" s="150"/>
      <c r="H204" s="109"/>
      <c r="I204" s="74"/>
      <c r="J204" s="118"/>
      <c r="L204" s="59"/>
      <c r="M204" s="107"/>
      <c r="O204" s="35"/>
      <c r="R204" s="59"/>
      <c r="S204" s="107"/>
      <c r="U204" s="35"/>
      <c r="X204" s="59"/>
      <c r="AA204" s="35"/>
      <c r="AD204" s="59"/>
      <c r="AG204" s="37"/>
      <c r="AJ204" s="59"/>
      <c r="AM204" s="37"/>
      <c r="AP204" s="59"/>
      <c r="AS204" s="37"/>
      <c r="AV204" s="59"/>
      <c r="AY204" s="37"/>
      <c r="BB204" s="59"/>
      <c r="BE204" s="37"/>
      <c r="BH204" s="59"/>
      <c r="BK204" s="37"/>
      <c r="BN204" s="59"/>
      <c r="BQ204" s="37"/>
      <c r="BR204" s="36"/>
      <c r="BS204" s="39"/>
      <c r="BT204" s="21"/>
      <c r="BU204" s="37"/>
      <c r="BV204" s="40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</row>
    <row r="205" spans="2:95" ht="12.75">
      <c r="B205" s="147"/>
      <c r="C205" s="159"/>
      <c r="E205" s="109"/>
      <c r="F205" s="150"/>
      <c r="G205" s="150"/>
      <c r="H205" s="109"/>
      <c r="I205" s="74"/>
      <c r="J205" s="118"/>
      <c r="L205" s="59"/>
      <c r="M205" s="107"/>
      <c r="O205" s="35"/>
      <c r="R205" s="59"/>
      <c r="S205" s="107"/>
      <c r="U205" s="35"/>
      <c r="X205" s="59"/>
      <c r="AA205" s="35"/>
      <c r="AD205" s="59"/>
      <c r="AG205" s="37"/>
      <c r="AJ205" s="59"/>
      <c r="AM205" s="37"/>
      <c r="AP205" s="59"/>
      <c r="AS205" s="37"/>
      <c r="AV205" s="59"/>
      <c r="AY205" s="37"/>
      <c r="BB205" s="59"/>
      <c r="BE205" s="37"/>
      <c r="BH205" s="59"/>
      <c r="BK205" s="37"/>
      <c r="BN205" s="59"/>
      <c r="BQ205" s="37"/>
      <c r="BR205" s="36"/>
      <c r="BS205" s="39"/>
      <c r="BT205" s="21"/>
      <c r="BU205" s="37"/>
      <c r="BV205" s="40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</row>
    <row r="206" spans="2:95" ht="12.75">
      <c r="B206" s="147"/>
      <c r="C206" s="159"/>
      <c r="E206" s="109"/>
      <c r="F206" s="150"/>
      <c r="G206" s="150"/>
      <c r="H206" s="109"/>
      <c r="I206" s="74"/>
      <c r="J206" s="118"/>
      <c r="L206" s="59"/>
      <c r="M206" s="107"/>
      <c r="O206" s="35"/>
      <c r="R206" s="59"/>
      <c r="S206" s="107"/>
      <c r="U206" s="35"/>
      <c r="X206" s="59"/>
      <c r="AA206" s="35"/>
      <c r="AD206" s="59"/>
      <c r="AG206" s="37"/>
      <c r="AJ206" s="59"/>
      <c r="AM206" s="37"/>
      <c r="AP206" s="59"/>
      <c r="AS206" s="37"/>
      <c r="AV206" s="59"/>
      <c r="AY206" s="37"/>
      <c r="BB206" s="59"/>
      <c r="BE206" s="37"/>
      <c r="BH206" s="59"/>
      <c r="BK206" s="37"/>
      <c r="BN206" s="59"/>
      <c r="BQ206" s="37"/>
      <c r="BR206" s="36"/>
      <c r="BS206" s="39"/>
      <c r="BT206" s="21"/>
      <c r="BU206" s="37"/>
      <c r="BV206" s="40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</row>
    <row r="207" spans="2:95" ht="12.75">
      <c r="B207" s="147"/>
      <c r="C207" s="159"/>
      <c r="E207" s="109"/>
      <c r="F207" s="150"/>
      <c r="G207" s="150"/>
      <c r="H207" s="109"/>
      <c r="I207" s="74"/>
      <c r="J207" s="118"/>
      <c r="L207" s="59"/>
      <c r="M207" s="107"/>
      <c r="O207" s="35"/>
      <c r="R207" s="59"/>
      <c r="S207" s="107"/>
      <c r="U207" s="35"/>
      <c r="X207" s="59"/>
      <c r="AA207" s="35"/>
      <c r="AD207" s="59"/>
      <c r="AG207" s="37"/>
      <c r="AJ207" s="59"/>
      <c r="AM207" s="37"/>
      <c r="AP207" s="59"/>
      <c r="AS207" s="37"/>
      <c r="AV207" s="59"/>
      <c r="AY207" s="37"/>
      <c r="BB207" s="59"/>
      <c r="BE207" s="37"/>
      <c r="BH207" s="59"/>
      <c r="BK207" s="37"/>
      <c r="BN207" s="59"/>
      <c r="BQ207" s="37"/>
      <c r="BR207" s="36"/>
      <c r="BS207" s="39"/>
      <c r="BT207" s="21"/>
      <c r="BU207" s="37"/>
      <c r="BV207" s="40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</row>
    <row r="208" spans="1:225" s="4" customFormat="1" ht="12.75">
      <c r="A208" s="31"/>
      <c r="B208" s="147"/>
      <c r="C208" s="159"/>
      <c r="D208" s="89"/>
      <c r="E208" s="109"/>
      <c r="F208" s="150"/>
      <c r="G208" s="150"/>
      <c r="H208" s="109"/>
      <c r="I208" s="74"/>
      <c r="J208" s="118"/>
      <c r="K208" s="58"/>
      <c r="L208" s="59"/>
      <c r="M208" s="107"/>
      <c r="N208" s="21"/>
      <c r="O208" s="35"/>
      <c r="P208" s="106"/>
      <c r="Q208" s="58"/>
      <c r="R208" s="59"/>
      <c r="S208" s="107"/>
      <c r="T208" s="21"/>
      <c r="U208" s="35"/>
      <c r="V208" s="106"/>
      <c r="W208" s="58"/>
      <c r="X208" s="59"/>
      <c r="Y208" s="115"/>
      <c r="Z208" s="21"/>
      <c r="AA208" s="35"/>
      <c r="AB208" s="106"/>
      <c r="AC208" s="58"/>
      <c r="AD208" s="59"/>
      <c r="AE208" s="38"/>
      <c r="AF208" s="21"/>
      <c r="AG208" s="37"/>
      <c r="AH208" s="61"/>
      <c r="AI208" s="58"/>
      <c r="AJ208" s="59"/>
      <c r="AK208" s="38"/>
      <c r="AL208" s="21"/>
      <c r="AM208" s="37"/>
      <c r="AN208" s="61"/>
      <c r="AO208" s="58"/>
      <c r="AP208" s="59"/>
      <c r="AQ208" s="38"/>
      <c r="AR208" s="21"/>
      <c r="AS208" s="37"/>
      <c r="AT208" s="61"/>
      <c r="AU208" s="58"/>
      <c r="AV208" s="59"/>
      <c r="AW208" s="38"/>
      <c r="AX208" s="21"/>
      <c r="AY208" s="37"/>
      <c r="AZ208" s="61"/>
      <c r="BA208" s="58"/>
      <c r="BB208" s="59"/>
      <c r="BC208" s="38"/>
      <c r="BD208" s="21"/>
      <c r="BE208" s="37"/>
      <c r="BF208" s="61"/>
      <c r="BG208" s="58"/>
      <c r="BH208" s="59"/>
      <c r="BI208" s="38"/>
      <c r="BJ208" s="21"/>
      <c r="BK208" s="37"/>
      <c r="BL208" s="61"/>
      <c r="BM208" s="58"/>
      <c r="BN208" s="59"/>
      <c r="BO208" s="38"/>
      <c r="BP208" s="21"/>
      <c r="BQ208" s="37"/>
      <c r="BR208" s="36"/>
      <c r="BS208" s="39"/>
      <c r="BT208" s="21"/>
      <c r="BU208" s="37"/>
      <c r="BV208" s="40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44"/>
      <c r="CS208" s="38"/>
      <c r="CT208" s="38"/>
      <c r="CU208" s="38"/>
      <c r="CV208" s="38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</row>
    <row r="209" spans="1:225" s="4" customFormat="1" ht="12.75">
      <c r="A209" s="31"/>
      <c r="B209" s="147"/>
      <c r="C209" s="159"/>
      <c r="D209" s="89"/>
      <c r="E209" s="109"/>
      <c r="F209" s="150"/>
      <c r="G209" s="150"/>
      <c r="H209" s="109"/>
      <c r="I209" s="74"/>
      <c r="J209" s="118"/>
      <c r="K209" s="58"/>
      <c r="L209" s="59"/>
      <c r="M209" s="107"/>
      <c r="N209" s="21"/>
      <c r="O209" s="35"/>
      <c r="P209" s="106"/>
      <c r="Q209" s="58"/>
      <c r="R209" s="59"/>
      <c r="S209" s="107"/>
      <c r="T209" s="21"/>
      <c r="U209" s="35"/>
      <c r="V209" s="106"/>
      <c r="W209" s="58"/>
      <c r="X209" s="59"/>
      <c r="Y209" s="115"/>
      <c r="Z209" s="21"/>
      <c r="AA209" s="35"/>
      <c r="AB209" s="106"/>
      <c r="AC209" s="58"/>
      <c r="AD209" s="59"/>
      <c r="AE209" s="38"/>
      <c r="AF209" s="21"/>
      <c r="AG209" s="37"/>
      <c r="AH209" s="61"/>
      <c r="AI209" s="58"/>
      <c r="AJ209" s="59"/>
      <c r="AK209" s="38"/>
      <c r="AL209" s="21"/>
      <c r="AM209" s="37"/>
      <c r="AN209" s="61"/>
      <c r="AO209" s="58"/>
      <c r="AP209" s="59"/>
      <c r="AQ209" s="38"/>
      <c r="AR209" s="21"/>
      <c r="AS209" s="37"/>
      <c r="AT209" s="61"/>
      <c r="AU209" s="58"/>
      <c r="AV209" s="59"/>
      <c r="AW209" s="38"/>
      <c r="AX209" s="21"/>
      <c r="AY209" s="37"/>
      <c r="AZ209" s="61"/>
      <c r="BA209" s="58"/>
      <c r="BB209" s="59"/>
      <c r="BC209" s="38"/>
      <c r="BD209" s="21"/>
      <c r="BE209" s="37"/>
      <c r="BF209" s="61"/>
      <c r="BG209" s="58"/>
      <c r="BH209" s="59"/>
      <c r="BI209" s="38"/>
      <c r="BJ209" s="21"/>
      <c r="BK209" s="37"/>
      <c r="BL209" s="61"/>
      <c r="BM209" s="58"/>
      <c r="BN209" s="59"/>
      <c r="BO209" s="38"/>
      <c r="BP209" s="21"/>
      <c r="BQ209" s="37"/>
      <c r="BR209" s="36"/>
      <c r="BS209" s="39"/>
      <c r="BT209" s="21"/>
      <c r="BU209" s="37"/>
      <c r="BV209" s="40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44"/>
      <c r="CS209" s="38"/>
      <c r="CT209" s="38"/>
      <c r="CU209" s="38"/>
      <c r="CV209" s="38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</row>
    <row r="210" spans="1:225" s="4" customFormat="1" ht="12.75" customHeight="1">
      <c r="A210" s="31"/>
      <c r="B210" s="147"/>
      <c r="C210" s="159"/>
      <c r="D210" s="89"/>
      <c r="E210" s="109"/>
      <c r="F210" s="150"/>
      <c r="G210" s="150"/>
      <c r="H210" s="109"/>
      <c r="I210" s="74"/>
      <c r="J210" s="118"/>
      <c r="K210" s="58"/>
      <c r="L210" s="59"/>
      <c r="M210" s="107"/>
      <c r="N210" s="21"/>
      <c r="O210" s="35"/>
      <c r="P210" s="106"/>
      <c r="Q210" s="58"/>
      <c r="R210" s="59"/>
      <c r="S210" s="107"/>
      <c r="T210" s="21"/>
      <c r="U210" s="35"/>
      <c r="V210" s="106"/>
      <c r="W210" s="58"/>
      <c r="X210" s="59"/>
      <c r="Y210" s="115"/>
      <c r="Z210" s="21"/>
      <c r="AA210" s="35"/>
      <c r="AB210" s="106"/>
      <c r="AC210" s="58"/>
      <c r="AD210" s="59"/>
      <c r="AE210" s="38"/>
      <c r="AF210" s="21"/>
      <c r="AG210" s="37"/>
      <c r="AH210" s="61"/>
      <c r="AI210" s="58"/>
      <c r="AJ210" s="59"/>
      <c r="AK210" s="38"/>
      <c r="AL210" s="21"/>
      <c r="AM210" s="37"/>
      <c r="AN210" s="61"/>
      <c r="AO210" s="58"/>
      <c r="AP210" s="59"/>
      <c r="AQ210" s="38"/>
      <c r="AR210" s="21"/>
      <c r="AS210" s="37"/>
      <c r="AT210" s="61"/>
      <c r="AU210" s="58"/>
      <c r="AV210" s="59"/>
      <c r="AW210" s="38"/>
      <c r="AX210" s="21"/>
      <c r="AY210" s="37"/>
      <c r="AZ210" s="61"/>
      <c r="BA210" s="58"/>
      <c r="BB210" s="59"/>
      <c r="BC210" s="38"/>
      <c r="BD210" s="21"/>
      <c r="BE210" s="37"/>
      <c r="BF210" s="61"/>
      <c r="BG210" s="58"/>
      <c r="BH210" s="59"/>
      <c r="BI210" s="38"/>
      <c r="BJ210" s="21"/>
      <c r="BK210" s="37"/>
      <c r="BL210" s="61"/>
      <c r="BM210" s="58"/>
      <c r="BN210" s="59"/>
      <c r="BO210" s="38"/>
      <c r="BP210" s="21"/>
      <c r="BQ210" s="37"/>
      <c r="BR210" s="36"/>
      <c r="BS210" s="39"/>
      <c r="BT210" s="21"/>
      <c r="BU210" s="37"/>
      <c r="BV210" s="40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44"/>
      <c r="CS210" s="38"/>
      <c r="CT210" s="38"/>
      <c r="CU210" s="38"/>
      <c r="CV210" s="38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</row>
    <row r="211" spans="1:225" s="4" customFormat="1" ht="12.75">
      <c r="A211" s="31"/>
      <c r="B211" s="147"/>
      <c r="C211" s="159"/>
      <c r="D211" s="89"/>
      <c r="E211" s="109"/>
      <c r="F211" s="150"/>
      <c r="G211" s="150"/>
      <c r="H211" s="109"/>
      <c r="I211" s="74"/>
      <c r="J211" s="118"/>
      <c r="K211" s="58"/>
      <c r="L211" s="59"/>
      <c r="M211" s="107"/>
      <c r="N211" s="21"/>
      <c r="O211" s="35"/>
      <c r="P211" s="106"/>
      <c r="Q211" s="58"/>
      <c r="R211" s="59"/>
      <c r="S211" s="107"/>
      <c r="T211" s="21"/>
      <c r="U211" s="35"/>
      <c r="V211" s="106"/>
      <c r="W211" s="58"/>
      <c r="X211" s="59"/>
      <c r="Y211" s="115"/>
      <c r="Z211" s="21"/>
      <c r="AA211" s="35"/>
      <c r="AB211" s="106"/>
      <c r="AC211" s="58"/>
      <c r="AD211" s="59"/>
      <c r="AE211" s="38"/>
      <c r="AF211" s="21"/>
      <c r="AG211" s="37"/>
      <c r="AH211" s="61"/>
      <c r="AI211" s="58"/>
      <c r="AJ211" s="59"/>
      <c r="AK211" s="38"/>
      <c r="AL211" s="21"/>
      <c r="AM211" s="37"/>
      <c r="AN211" s="61"/>
      <c r="AO211" s="58"/>
      <c r="AP211" s="59"/>
      <c r="AQ211" s="38"/>
      <c r="AR211" s="21"/>
      <c r="AS211" s="37"/>
      <c r="AT211" s="61"/>
      <c r="AU211" s="58"/>
      <c r="AV211" s="59"/>
      <c r="AW211" s="38"/>
      <c r="AX211" s="21"/>
      <c r="AY211" s="37"/>
      <c r="AZ211" s="61"/>
      <c r="BA211" s="58"/>
      <c r="BB211" s="59"/>
      <c r="BC211" s="38"/>
      <c r="BD211" s="21"/>
      <c r="BE211" s="37"/>
      <c r="BF211" s="61"/>
      <c r="BG211" s="58"/>
      <c r="BH211" s="59"/>
      <c r="BI211" s="38"/>
      <c r="BJ211" s="21"/>
      <c r="BK211" s="37"/>
      <c r="BL211" s="61"/>
      <c r="BM211" s="58"/>
      <c r="BN211" s="59"/>
      <c r="BO211" s="38"/>
      <c r="BP211" s="21"/>
      <c r="BQ211" s="37"/>
      <c r="BR211" s="36"/>
      <c r="BS211" s="39"/>
      <c r="BT211" s="21"/>
      <c r="BU211" s="37"/>
      <c r="BV211" s="40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44"/>
      <c r="CS211" s="38"/>
      <c r="CT211" s="38"/>
      <c r="CU211" s="38"/>
      <c r="CV211" s="38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</row>
    <row r="212" spans="1:225" s="4" customFormat="1" ht="12.75">
      <c r="A212" s="31"/>
      <c r="B212" s="147"/>
      <c r="C212" s="159"/>
      <c r="D212" s="89"/>
      <c r="E212" s="109"/>
      <c r="F212" s="150"/>
      <c r="G212" s="150"/>
      <c r="H212" s="109"/>
      <c r="I212" s="74"/>
      <c r="J212" s="118"/>
      <c r="K212" s="58"/>
      <c r="L212" s="59"/>
      <c r="M212" s="107"/>
      <c r="N212" s="21"/>
      <c r="O212" s="35"/>
      <c r="P212" s="106"/>
      <c r="Q212" s="58"/>
      <c r="R212" s="59"/>
      <c r="S212" s="107"/>
      <c r="T212" s="21"/>
      <c r="U212" s="35"/>
      <c r="V212" s="106"/>
      <c r="W212" s="58"/>
      <c r="X212" s="59"/>
      <c r="Y212" s="115"/>
      <c r="Z212" s="21"/>
      <c r="AA212" s="35"/>
      <c r="AB212" s="106"/>
      <c r="AC212" s="58"/>
      <c r="AD212" s="59"/>
      <c r="AE212" s="38"/>
      <c r="AF212" s="21"/>
      <c r="AG212" s="37"/>
      <c r="AH212" s="61"/>
      <c r="AI212" s="58"/>
      <c r="AJ212" s="59"/>
      <c r="AK212" s="38"/>
      <c r="AL212" s="21"/>
      <c r="AM212" s="37"/>
      <c r="AN212" s="61"/>
      <c r="AO212" s="58"/>
      <c r="AP212" s="59"/>
      <c r="AQ212" s="38"/>
      <c r="AR212" s="21"/>
      <c r="AS212" s="37"/>
      <c r="AT212" s="61"/>
      <c r="AU212" s="58"/>
      <c r="AV212" s="59"/>
      <c r="AW212" s="38"/>
      <c r="AX212" s="21"/>
      <c r="AY212" s="37"/>
      <c r="AZ212" s="61"/>
      <c r="BA212" s="58"/>
      <c r="BB212" s="59"/>
      <c r="BC212" s="38"/>
      <c r="BD212" s="21"/>
      <c r="BE212" s="37"/>
      <c r="BF212" s="61"/>
      <c r="BG212" s="58"/>
      <c r="BH212" s="59"/>
      <c r="BI212" s="38"/>
      <c r="BJ212" s="21"/>
      <c r="BK212" s="37"/>
      <c r="BL212" s="61"/>
      <c r="BM212" s="58"/>
      <c r="BN212" s="59"/>
      <c r="BO212" s="38"/>
      <c r="BP212" s="21"/>
      <c r="BQ212" s="37"/>
      <c r="BR212" s="36"/>
      <c r="BS212" s="39"/>
      <c r="BT212" s="21"/>
      <c r="BU212" s="37"/>
      <c r="BV212" s="40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44"/>
      <c r="CS212" s="38"/>
      <c r="CT212" s="38"/>
      <c r="CU212" s="38"/>
      <c r="CV212" s="38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</row>
    <row r="213" spans="1:225" s="4" customFormat="1" ht="12.75">
      <c r="A213" s="31"/>
      <c r="B213" s="147"/>
      <c r="C213" s="159"/>
      <c r="D213" s="89"/>
      <c r="E213" s="109"/>
      <c r="F213" s="150"/>
      <c r="G213" s="150"/>
      <c r="H213" s="109"/>
      <c r="I213" s="74"/>
      <c r="J213" s="118"/>
      <c r="K213" s="58"/>
      <c r="L213" s="59"/>
      <c r="M213" s="107"/>
      <c r="N213" s="21"/>
      <c r="O213" s="35"/>
      <c r="P213" s="106"/>
      <c r="Q213" s="58"/>
      <c r="R213" s="59"/>
      <c r="S213" s="107"/>
      <c r="T213" s="21"/>
      <c r="U213" s="35"/>
      <c r="V213" s="106"/>
      <c r="W213" s="58"/>
      <c r="X213" s="59"/>
      <c r="Y213" s="115"/>
      <c r="Z213" s="21"/>
      <c r="AA213" s="35"/>
      <c r="AB213" s="106"/>
      <c r="AC213" s="58"/>
      <c r="AD213" s="59"/>
      <c r="AE213" s="38"/>
      <c r="AF213" s="21"/>
      <c r="AG213" s="37"/>
      <c r="AH213" s="61"/>
      <c r="AI213" s="58"/>
      <c r="AJ213" s="59"/>
      <c r="AK213" s="38"/>
      <c r="AL213" s="21"/>
      <c r="AM213" s="37"/>
      <c r="AN213" s="61"/>
      <c r="AO213" s="58"/>
      <c r="AP213" s="59"/>
      <c r="AQ213" s="38"/>
      <c r="AR213" s="21"/>
      <c r="AS213" s="37"/>
      <c r="AT213" s="61"/>
      <c r="AU213" s="58"/>
      <c r="AV213" s="59"/>
      <c r="AW213" s="38"/>
      <c r="AX213" s="21"/>
      <c r="AY213" s="37"/>
      <c r="AZ213" s="61"/>
      <c r="BA213" s="58"/>
      <c r="BB213" s="59"/>
      <c r="BC213" s="38"/>
      <c r="BD213" s="21"/>
      <c r="BE213" s="37"/>
      <c r="BF213" s="61"/>
      <c r="BG213" s="58"/>
      <c r="BH213" s="59"/>
      <c r="BI213" s="38"/>
      <c r="BJ213" s="21"/>
      <c r="BK213" s="37"/>
      <c r="BL213" s="61"/>
      <c r="BM213" s="58"/>
      <c r="BN213" s="59"/>
      <c r="BO213" s="38"/>
      <c r="BP213" s="21"/>
      <c r="BQ213" s="37"/>
      <c r="BR213" s="36"/>
      <c r="BS213" s="39"/>
      <c r="BT213" s="21"/>
      <c r="BU213" s="37"/>
      <c r="BV213" s="40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44"/>
      <c r="CS213" s="38"/>
      <c r="CT213" s="38"/>
      <c r="CU213" s="38"/>
      <c r="CV213" s="38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</row>
    <row r="214" spans="1:225" s="4" customFormat="1" ht="12.75">
      <c r="A214" s="31"/>
      <c r="B214" s="147"/>
      <c r="C214" s="159"/>
      <c r="D214" s="89"/>
      <c r="E214" s="109"/>
      <c r="F214" s="150"/>
      <c r="G214" s="150"/>
      <c r="H214" s="109"/>
      <c r="I214" s="74"/>
      <c r="J214" s="118"/>
      <c r="K214" s="58"/>
      <c r="L214" s="59"/>
      <c r="M214" s="107"/>
      <c r="N214" s="21"/>
      <c r="O214" s="35"/>
      <c r="P214" s="106"/>
      <c r="Q214" s="58"/>
      <c r="R214" s="59"/>
      <c r="S214" s="107"/>
      <c r="T214" s="21"/>
      <c r="U214" s="35"/>
      <c r="V214" s="106"/>
      <c r="W214" s="58"/>
      <c r="X214" s="59"/>
      <c r="Y214" s="115"/>
      <c r="Z214" s="21"/>
      <c r="AA214" s="35"/>
      <c r="AB214" s="106"/>
      <c r="AC214" s="58"/>
      <c r="AD214" s="59"/>
      <c r="AE214" s="38"/>
      <c r="AF214" s="21"/>
      <c r="AG214" s="37"/>
      <c r="AH214" s="61"/>
      <c r="AI214" s="58"/>
      <c r="AJ214" s="59"/>
      <c r="AK214" s="38"/>
      <c r="AL214" s="21"/>
      <c r="AM214" s="37"/>
      <c r="AN214" s="61"/>
      <c r="AO214" s="58"/>
      <c r="AP214" s="59"/>
      <c r="AQ214" s="38"/>
      <c r="AR214" s="21"/>
      <c r="AS214" s="37"/>
      <c r="AT214" s="61"/>
      <c r="AU214" s="58"/>
      <c r="AV214" s="59"/>
      <c r="AW214" s="38"/>
      <c r="AX214" s="21"/>
      <c r="AY214" s="37"/>
      <c r="AZ214" s="61"/>
      <c r="BA214" s="58"/>
      <c r="BB214" s="59"/>
      <c r="BC214" s="38"/>
      <c r="BD214" s="21"/>
      <c r="BE214" s="37"/>
      <c r="BF214" s="61"/>
      <c r="BG214" s="58"/>
      <c r="BH214" s="59"/>
      <c r="BI214" s="38"/>
      <c r="BJ214" s="21"/>
      <c r="BK214" s="37"/>
      <c r="BL214" s="61"/>
      <c r="BM214" s="58"/>
      <c r="BN214" s="59"/>
      <c r="BO214" s="38"/>
      <c r="BP214" s="21"/>
      <c r="BQ214" s="37"/>
      <c r="BR214" s="36"/>
      <c r="BS214" s="39"/>
      <c r="BT214" s="21"/>
      <c r="BU214" s="37"/>
      <c r="BV214" s="40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44"/>
      <c r="CS214" s="38"/>
      <c r="CT214" s="38"/>
      <c r="CU214" s="38"/>
      <c r="CV214" s="38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</row>
    <row r="215" spans="1:225" s="4" customFormat="1" ht="12.75">
      <c r="A215" s="31"/>
      <c r="B215" s="147"/>
      <c r="C215" s="159"/>
      <c r="D215" s="89"/>
      <c r="E215" s="109"/>
      <c r="F215" s="150"/>
      <c r="G215" s="150"/>
      <c r="H215" s="109"/>
      <c r="I215" s="74"/>
      <c r="J215" s="118"/>
      <c r="K215" s="58"/>
      <c r="L215" s="59"/>
      <c r="M215" s="107"/>
      <c r="N215" s="21"/>
      <c r="O215" s="35"/>
      <c r="P215" s="106"/>
      <c r="Q215" s="58"/>
      <c r="R215" s="59"/>
      <c r="S215" s="107"/>
      <c r="T215" s="21"/>
      <c r="U215" s="35"/>
      <c r="V215" s="106"/>
      <c r="W215" s="58"/>
      <c r="X215" s="59"/>
      <c r="Y215" s="115"/>
      <c r="Z215" s="21"/>
      <c r="AA215" s="35"/>
      <c r="AB215" s="106"/>
      <c r="AC215" s="58"/>
      <c r="AD215" s="59"/>
      <c r="AE215" s="38"/>
      <c r="AF215" s="21"/>
      <c r="AG215" s="37"/>
      <c r="AH215" s="61"/>
      <c r="AI215" s="58"/>
      <c r="AJ215" s="59"/>
      <c r="AK215" s="38"/>
      <c r="AL215" s="21"/>
      <c r="AM215" s="37"/>
      <c r="AN215" s="61"/>
      <c r="AO215" s="58"/>
      <c r="AP215" s="59"/>
      <c r="AQ215" s="38"/>
      <c r="AR215" s="21"/>
      <c r="AS215" s="37"/>
      <c r="AT215" s="61"/>
      <c r="AU215" s="58"/>
      <c r="AV215" s="59"/>
      <c r="AW215" s="38"/>
      <c r="AX215" s="21"/>
      <c r="AY215" s="37"/>
      <c r="AZ215" s="61"/>
      <c r="BA215" s="58"/>
      <c r="BB215" s="59"/>
      <c r="BC215" s="38"/>
      <c r="BD215" s="21"/>
      <c r="BE215" s="37"/>
      <c r="BF215" s="61"/>
      <c r="BG215" s="58"/>
      <c r="BH215" s="59"/>
      <c r="BI215" s="38"/>
      <c r="BJ215" s="21"/>
      <c r="BK215" s="37"/>
      <c r="BL215" s="61"/>
      <c r="BM215" s="58"/>
      <c r="BN215" s="59"/>
      <c r="BO215" s="38"/>
      <c r="BP215" s="21"/>
      <c r="BQ215" s="37"/>
      <c r="BR215" s="36"/>
      <c r="BS215" s="39"/>
      <c r="BT215" s="21"/>
      <c r="BU215" s="37"/>
      <c r="BV215" s="40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44"/>
      <c r="CS215" s="38"/>
      <c r="CT215" s="38"/>
      <c r="CU215" s="38"/>
      <c r="CV215" s="38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</row>
    <row r="216" spans="1:225" s="4" customFormat="1" ht="12.75">
      <c r="A216" s="31"/>
      <c r="B216" s="147"/>
      <c r="C216" s="159"/>
      <c r="D216" s="89"/>
      <c r="E216" s="109"/>
      <c r="F216" s="150"/>
      <c r="G216" s="150"/>
      <c r="H216" s="109"/>
      <c r="I216" s="74"/>
      <c r="J216" s="118"/>
      <c r="K216" s="58"/>
      <c r="L216" s="59"/>
      <c r="M216" s="107"/>
      <c r="N216" s="21"/>
      <c r="O216" s="35"/>
      <c r="P216" s="106"/>
      <c r="Q216" s="58"/>
      <c r="R216" s="59"/>
      <c r="S216" s="107"/>
      <c r="T216" s="21"/>
      <c r="U216" s="35"/>
      <c r="V216" s="106"/>
      <c r="W216" s="58"/>
      <c r="X216" s="59"/>
      <c r="Y216" s="115"/>
      <c r="Z216" s="21"/>
      <c r="AA216" s="35"/>
      <c r="AB216" s="106"/>
      <c r="AC216" s="58"/>
      <c r="AD216" s="59"/>
      <c r="AE216" s="38"/>
      <c r="AF216" s="21"/>
      <c r="AG216" s="37"/>
      <c r="AH216" s="61"/>
      <c r="AI216" s="58"/>
      <c r="AJ216" s="59"/>
      <c r="AK216" s="38"/>
      <c r="AL216" s="21"/>
      <c r="AM216" s="37"/>
      <c r="AN216" s="61"/>
      <c r="AO216" s="58"/>
      <c r="AP216" s="59"/>
      <c r="AQ216" s="38"/>
      <c r="AR216" s="21"/>
      <c r="AS216" s="37"/>
      <c r="AT216" s="61"/>
      <c r="AU216" s="58"/>
      <c r="AV216" s="59"/>
      <c r="AW216" s="38"/>
      <c r="AX216" s="21"/>
      <c r="AY216" s="37"/>
      <c r="AZ216" s="61"/>
      <c r="BA216" s="58"/>
      <c r="BB216" s="59"/>
      <c r="BC216" s="38"/>
      <c r="BD216" s="21"/>
      <c r="BE216" s="37"/>
      <c r="BF216" s="61"/>
      <c r="BG216" s="58"/>
      <c r="BH216" s="59"/>
      <c r="BI216" s="38"/>
      <c r="BJ216" s="21"/>
      <c r="BK216" s="37"/>
      <c r="BL216" s="61"/>
      <c r="BM216" s="58"/>
      <c r="BN216" s="59"/>
      <c r="BO216" s="38"/>
      <c r="BP216" s="21"/>
      <c r="BQ216" s="37"/>
      <c r="BR216" s="36"/>
      <c r="BS216" s="39"/>
      <c r="BT216" s="21"/>
      <c r="BU216" s="37"/>
      <c r="BV216" s="40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44"/>
      <c r="CS216" s="38"/>
      <c r="CT216" s="38"/>
      <c r="CU216" s="38"/>
      <c r="CV216" s="38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</row>
    <row r="217" spans="1:225" s="4" customFormat="1" ht="12.75">
      <c r="A217" s="31"/>
      <c r="B217" s="147"/>
      <c r="C217" s="159"/>
      <c r="D217" s="89"/>
      <c r="E217" s="109"/>
      <c r="F217" s="150"/>
      <c r="G217" s="150"/>
      <c r="H217" s="109"/>
      <c r="I217" s="74"/>
      <c r="J217" s="118"/>
      <c r="K217" s="58"/>
      <c r="L217" s="59"/>
      <c r="M217" s="107"/>
      <c r="N217" s="21"/>
      <c r="O217" s="35"/>
      <c r="P217" s="106"/>
      <c r="Q217" s="58"/>
      <c r="R217" s="59"/>
      <c r="S217" s="107"/>
      <c r="T217" s="21"/>
      <c r="U217" s="35"/>
      <c r="V217" s="106"/>
      <c r="W217" s="58"/>
      <c r="X217" s="59"/>
      <c r="Y217" s="115"/>
      <c r="Z217" s="21"/>
      <c r="AA217" s="35"/>
      <c r="AB217" s="106"/>
      <c r="AC217" s="58"/>
      <c r="AD217" s="59"/>
      <c r="AE217" s="38"/>
      <c r="AF217" s="21"/>
      <c r="AG217" s="37"/>
      <c r="AH217" s="61"/>
      <c r="AI217" s="58"/>
      <c r="AJ217" s="59"/>
      <c r="AK217" s="38"/>
      <c r="AL217" s="21"/>
      <c r="AM217" s="37"/>
      <c r="AN217" s="61"/>
      <c r="AO217" s="58"/>
      <c r="AP217" s="59"/>
      <c r="AQ217" s="38"/>
      <c r="AR217" s="21"/>
      <c r="AS217" s="37"/>
      <c r="AT217" s="61"/>
      <c r="AU217" s="58"/>
      <c r="AV217" s="59"/>
      <c r="AW217" s="38"/>
      <c r="AX217" s="21"/>
      <c r="AY217" s="37"/>
      <c r="AZ217" s="61"/>
      <c r="BA217" s="58"/>
      <c r="BB217" s="59"/>
      <c r="BC217" s="38"/>
      <c r="BD217" s="21"/>
      <c r="BE217" s="37"/>
      <c r="BF217" s="61"/>
      <c r="BG217" s="58"/>
      <c r="BH217" s="59"/>
      <c r="BI217" s="38"/>
      <c r="BJ217" s="21"/>
      <c r="BK217" s="37"/>
      <c r="BL217" s="61"/>
      <c r="BM217" s="58"/>
      <c r="BN217" s="59"/>
      <c r="BO217" s="38"/>
      <c r="BP217" s="21"/>
      <c r="BQ217" s="37"/>
      <c r="BR217" s="36"/>
      <c r="BS217" s="39"/>
      <c r="BT217" s="21"/>
      <c r="BU217" s="37"/>
      <c r="BV217" s="40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44"/>
      <c r="CS217" s="38"/>
      <c r="CT217" s="38"/>
      <c r="CU217" s="38"/>
      <c r="CV217" s="38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</row>
    <row r="218" spans="1:225" s="4" customFormat="1" ht="12.75">
      <c r="A218" s="31"/>
      <c r="B218" s="147"/>
      <c r="C218" s="159"/>
      <c r="D218" s="89"/>
      <c r="E218" s="109"/>
      <c r="F218" s="150"/>
      <c r="G218" s="150"/>
      <c r="H218" s="109"/>
      <c r="I218" s="74"/>
      <c r="J218" s="118"/>
      <c r="K218" s="58"/>
      <c r="L218" s="59"/>
      <c r="M218" s="107"/>
      <c r="N218" s="21"/>
      <c r="O218" s="35"/>
      <c r="P218" s="106"/>
      <c r="Q218" s="58"/>
      <c r="R218" s="59"/>
      <c r="S218" s="107"/>
      <c r="T218" s="21"/>
      <c r="U218" s="35"/>
      <c r="V218" s="106"/>
      <c r="W218" s="58"/>
      <c r="X218" s="59"/>
      <c r="Y218" s="115"/>
      <c r="Z218" s="21"/>
      <c r="AA218" s="35"/>
      <c r="AB218" s="106"/>
      <c r="AC218" s="58"/>
      <c r="AD218" s="59"/>
      <c r="AE218" s="38"/>
      <c r="AF218" s="21"/>
      <c r="AG218" s="37"/>
      <c r="AH218" s="61"/>
      <c r="AI218" s="58"/>
      <c r="AJ218" s="59"/>
      <c r="AK218" s="38"/>
      <c r="AL218" s="21"/>
      <c r="AM218" s="37"/>
      <c r="AN218" s="61"/>
      <c r="AO218" s="58"/>
      <c r="AP218" s="59"/>
      <c r="AQ218" s="38"/>
      <c r="AR218" s="21"/>
      <c r="AS218" s="37"/>
      <c r="AT218" s="61"/>
      <c r="AU218" s="58"/>
      <c r="AV218" s="59"/>
      <c r="AW218" s="38"/>
      <c r="AX218" s="21"/>
      <c r="AY218" s="37"/>
      <c r="AZ218" s="61"/>
      <c r="BA218" s="58"/>
      <c r="BB218" s="59"/>
      <c r="BC218" s="38"/>
      <c r="BD218" s="21"/>
      <c r="BE218" s="37"/>
      <c r="BF218" s="61"/>
      <c r="BG218" s="58"/>
      <c r="BH218" s="59"/>
      <c r="BI218" s="38"/>
      <c r="BJ218" s="21"/>
      <c r="BK218" s="37"/>
      <c r="BL218" s="61"/>
      <c r="BM218" s="58"/>
      <c r="BN218" s="59"/>
      <c r="BO218" s="38"/>
      <c r="BP218" s="21"/>
      <c r="BQ218" s="37"/>
      <c r="BR218" s="36"/>
      <c r="BS218" s="39"/>
      <c r="BT218" s="21"/>
      <c r="BU218" s="37"/>
      <c r="BV218" s="40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44"/>
      <c r="CS218" s="38"/>
      <c r="CT218" s="38"/>
      <c r="CU218" s="38"/>
      <c r="CV218" s="38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</row>
    <row r="219" spans="1:225" s="4" customFormat="1" ht="12.75">
      <c r="A219" s="31"/>
      <c r="B219" s="147"/>
      <c r="C219" s="159"/>
      <c r="D219" s="89"/>
      <c r="E219" s="109"/>
      <c r="F219" s="150"/>
      <c r="G219" s="150"/>
      <c r="H219" s="109"/>
      <c r="I219" s="74"/>
      <c r="J219" s="118"/>
      <c r="K219" s="58"/>
      <c r="L219" s="59"/>
      <c r="M219" s="107"/>
      <c r="N219" s="21"/>
      <c r="O219" s="35"/>
      <c r="P219" s="106"/>
      <c r="Q219" s="58"/>
      <c r="R219" s="59"/>
      <c r="S219" s="107"/>
      <c r="T219" s="21"/>
      <c r="U219" s="35"/>
      <c r="V219" s="106"/>
      <c r="W219" s="58"/>
      <c r="X219" s="59"/>
      <c r="Y219" s="115"/>
      <c r="Z219" s="21"/>
      <c r="AA219" s="35"/>
      <c r="AB219" s="106"/>
      <c r="AC219" s="58"/>
      <c r="AD219" s="59"/>
      <c r="AE219" s="38"/>
      <c r="AF219" s="21"/>
      <c r="AG219" s="37"/>
      <c r="AH219" s="61"/>
      <c r="AI219" s="58"/>
      <c r="AJ219" s="59"/>
      <c r="AK219" s="38"/>
      <c r="AL219" s="21"/>
      <c r="AM219" s="37"/>
      <c r="AN219" s="61"/>
      <c r="AO219" s="58"/>
      <c r="AP219" s="59"/>
      <c r="AQ219" s="38"/>
      <c r="AR219" s="21"/>
      <c r="AS219" s="37"/>
      <c r="AT219" s="61"/>
      <c r="AU219" s="58"/>
      <c r="AV219" s="59"/>
      <c r="AW219" s="38"/>
      <c r="AX219" s="21"/>
      <c r="AY219" s="37"/>
      <c r="AZ219" s="61"/>
      <c r="BA219" s="58"/>
      <c r="BB219" s="59"/>
      <c r="BC219" s="38"/>
      <c r="BD219" s="21"/>
      <c r="BE219" s="37"/>
      <c r="BF219" s="61"/>
      <c r="BG219" s="58"/>
      <c r="BH219" s="59"/>
      <c r="BI219" s="38"/>
      <c r="BJ219" s="21"/>
      <c r="BK219" s="37"/>
      <c r="BL219" s="61"/>
      <c r="BM219" s="58"/>
      <c r="BN219" s="59"/>
      <c r="BO219" s="38"/>
      <c r="BP219" s="21"/>
      <c r="BQ219" s="37"/>
      <c r="BR219" s="36"/>
      <c r="BS219" s="39"/>
      <c r="BT219" s="21"/>
      <c r="BU219" s="37"/>
      <c r="BV219" s="40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44"/>
      <c r="CS219" s="38"/>
      <c r="CT219" s="38"/>
      <c r="CU219" s="38"/>
      <c r="CV219" s="38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</row>
    <row r="220" spans="1:225" s="4" customFormat="1" ht="12.75">
      <c r="A220" s="31"/>
      <c r="B220" s="147"/>
      <c r="C220" s="159"/>
      <c r="D220" s="89"/>
      <c r="E220" s="109"/>
      <c r="F220" s="150"/>
      <c r="G220" s="150"/>
      <c r="H220" s="109"/>
      <c r="I220" s="74"/>
      <c r="J220" s="118"/>
      <c r="K220" s="58"/>
      <c r="L220" s="59"/>
      <c r="M220" s="107"/>
      <c r="N220" s="21"/>
      <c r="O220" s="35"/>
      <c r="P220" s="106"/>
      <c r="Q220" s="58"/>
      <c r="R220" s="59"/>
      <c r="S220" s="107"/>
      <c r="T220" s="21"/>
      <c r="U220" s="35"/>
      <c r="V220" s="106"/>
      <c r="W220" s="58"/>
      <c r="X220" s="59"/>
      <c r="Y220" s="115"/>
      <c r="Z220" s="21"/>
      <c r="AA220" s="35"/>
      <c r="AB220" s="106"/>
      <c r="AC220" s="58"/>
      <c r="AD220" s="59"/>
      <c r="AE220" s="38"/>
      <c r="AF220" s="21"/>
      <c r="AG220" s="37"/>
      <c r="AH220" s="61"/>
      <c r="AI220" s="58"/>
      <c r="AJ220" s="59"/>
      <c r="AK220" s="38"/>
      <c r="AL220" s="21"/>
      <c r="AM220" s="37"/>
      <c r="AN220" s="61"/>
      <c r="AO220" s="58"/>
      <c r="AP220" s="59"/>
      <c r="AQ220" s="38"/>
      <c r="AR220" s="21"/>
      <c r="AS220" s="37"/>
      <c r="AT220" s="61"/>
      <c r="AU220" s="58"/>
      <c r="AV220" s="59"/>
      <c r="AW220" s="38"/>
      <c r="AX220" s="21"/>
      <c r="AY220" s="37"/>
      <c r="AZ220" s="61"/>
      <c r="BA220" s="58"/>
      <c r="BB220" s="59"/>
      <c r="BC220" s="38"/>
      <c r="BD220" s="21"/>
      <c r="BE220" s="37"/>
      <c r="BF220" s="61"/>
      <c r="BG220" s="58"/>
      <c r="BH220" s="59"/>
      <c r="BI220" s="38"/>
      <c r="BJ220" s="21"/>
      <c r="BK220" s="37"/>
      <c r="BL220" s="61"/>
      <c r="BM220" s="58"/>
      <c r="BN220" s="59"/>
      <c r="BO220" s="38"/>
      <c r="BP220" s="21"/>
      <c r="BQ220" s="37"/>
      <c r="BR220" s="36"/>
      <c r="BS220" s="39"/>
      <c r="BT220" s="21"/>
      <c r="BU220" s="37"/>
      <c r="BV220" s="40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44"/>
      <c r="CS220" s="38"/>
      <c r="CT220" s="38"/>
      <c r="CU220" s="38"/>
      <c r="CV220" s="38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</row>
    <row r="221" spans="1:225" s="4" customFormat="1" ht="12.75">
      <c r="A221" s="31"/>
      <c r="B221" s="154"/>
      <c r="C221" s="159"/>
      <c r="D221" s="89"/>
      <c r="E221" s="109"/>
      <c r="F221" s="150"/>
      <c r="G221" s="150"/>
      <c r="H221" s="109"/>
      <c r="I221" s="74"/>
      <c r="J221" s="118"/>
      <c r="K221" s="58"/>
      <c r="L221" s="59"/>
      <c r="M221" s="107"/>
      <c r="N221" s="21"/>
      <c r="O221" s="35"/>
      <c r="P221" s="106"/>
      <c r="Q221" s="58"/>
      <c r="R221" s="59"/>
      <c r="S221" s="107"/>
      <c r="T221" s="21"/>
      <c r="U221" s="35"/>
      <c r="V221" s="106"/>
      <c r="W221" s="58"/>
      <c r="X221" s="59"/>
      <c r="Y221" s="115"/>
      <c r="Z221" s="21"/>
      <c r="AA221" s="35"/>
      <c r="AB221" s="106"/>
      <c r="AC221" s="58"/>
      <c r="AD221" s="59"/>
      <c r="AE221" s="38"/>
      <c r="AF221" s="21"/>
      <c r="AG221" s="37"/>
      <c r="AH221" s="61"/>
      <c r="AI221" s="58"/>
      <c r="AJ221" s="59"/>
      <c r="AK221" s="38"/>
      <c r="AL221" s="21"/>
      <c r="AM221" s="37"/>
      <c r="AN221" s="61"/>
      <c r="AO221" s="58"/>
      <c r="AP221" s="59"/>
      <c r="AQ221" s="38"/>
      <c r="AR221" s="21"/>
      <c r="AS221" s="37"/>
      <c r="AT221" s="61"/>
      <c r="AU221" s="58"/>
      <c r="AV221" s="59"/>
      <c r="AW221" s="38"/>
      <c r="AX221" s="21"/>
      <c r="AY221" s="37"/>
      <c r="AZ221" s="61"/>
      <c r="BA221" s="58"/>
      <c r="BB221" s="59"/>
      <c r="BC221" s="38"/>
      <c r="BD221" s="21"/>
      <c r="BE221" s="37"/>
      <c r="BF221" s="61"/>
      <c r="BG221" s="58"/>
      <c r="BH221" s="59"/>
      <c r="BI221" s="38"/>
      <c r="BJ221" s="21"/>
      <c r="BK221" s="37"/>
      <c r="BL221" s="61"/>
      <c r="BM221" s="58"/>
      <c r="BN221" s="59"/>
      <c r="BO221" s="38"/>
      <c r="BP221" s="21"/>
      <c r="BQ221" s="37"/>
      <c r="BR221" s="36"/>
      <c r="BS221" s="39"/>
      <c r="BT221" s="21"/>
      <c r="BU221" s="37"/>
      <c r="BV221" s="40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44"/>
      <c r="CS221" s="38"/>
      <c r="CT221" s="38"/>
      <c r="CU221" s="38"/>
      <c r="CV221" s="38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</row>
    <row r="222" spans="2:95" ht="13.5" customHeight="1">
      <c r="B222" s="154"/>
      <c r="C222" s="159"/>
      <c r="E222" s="109"/>
      <c r="F222" s="150"/>
      <c r="G222" s="150"/>
      <c r="H222" s="109"/>
      <c r="I222" s="74"/>
      <c r="L222" s="59"/>
      <c r="O222" s="35"/>
      <c r="R222" s="59"/>
      <c r="U222" s="35"/>
      <c r="X222" s="59"/>
      <c r="AA222" s="35"/>
      <c r="AD222" s="59"/>
      <c r="AG222" s="37"/>
      <c r="AJ222" s="59"/>
      <c r="AM222" s="37"/>
      <c r="AP222" s="59"/>
      <c r="AS222" s="37"/>
      <c r="AV222" s="59"/>
      <c r="AY222" s="37"/>
      <c r="BB222" s="59"/>
      <c r="BE222" s="37"/>
      <c r="BH222" s="59"/>
      <c r="BK222" s="37"/>
      <c r="BN222" s="59"/>
      <c r="BQ222" s="37"/>
      <c r="BR222" s="36"/>
      <c r="BS222" s="39"/>
      <c r="BT222" s="21"/>
      <c r="BU222" s="37"/>
      <c r="BV222" s="40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</row>
    <row r="223" spans="2:95" ht="13.5" customHeight="1">
      <c r="B223" s="154"/>
      <c r="C223" s="159"/>
      <c r="E223" s="109"/>
      <c r="F223" s="150"/>
      <c r="G223" s="150"/>
      <c r="H223" s="109"/>
      <c r="I223" s="74"/>
      <c r="J223" s="118"/>
      <c r="L223" s="59"/>
      <c r="M223" s="107"/>
      <c r="O223" s="35"/>
      <c r="R223" s="59"/>
      <c r="S223" s="107"/>
      <c r="U223" s="35"/>
      <c r="X223" s="59"/>
      <c r="AA223" s="35"/>
      <c r="AD223" s="59"/>
      <c r="AG223" s="37"/>
      <c r="AJ223" s="59"/>
      <c r="AM223" s="37"/>
      <c r="AP223" s="59"/>
      <c r="AS223" s="37"/>
      <c r="AV223" s="59"/>
      <c r="AY223" s="37"/>
      <c r="BB223" s="59"/>
      <c r="BE223" s="37"/>
      <c r="BH223" s="59"/>
      <c r="BK223" s="37"/>
      <c r="BN223" s="59"/>
      <c r="BQ223" s="37"/>
      <c r="BR223" s="36"/>
      <c r="BS223" s="39"/>
      <c r="BT223" s="21"/>
      <c r="BU223" s="37"/>
      <c r="BV223" s="40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</row>
    <row r="224" spans="2:95" ht="13.5" customHeight="1">
      <c r="B224" s="154"/>
      <c r="C224" s="159"/>
      <c r="E224" s="109"/>
      <c r="F224" s="150"/>
      <c r="G224" s="150"/>
      <c r="H224" s="109"/>
      <c r="I224" s="74"/>
      <c r="J224" s="118"/>
      <c r="L224" s="59"/>
      <c r="M224" s="107"/>
      <c r="O224" s="35"/>
      <c r="R224" s="59"/>
      <c r="S224" s="107"/>
      <c r="U224" s="35"/>
      <c r="X224" s="59"/>
      <c r="AA224" s="35"/>
      <c r="AD224" s="59"/>
      <c r="AG224" s="37"/>
      <c r="AJ224" s="59"/>
      <c r="AM224" s="37"/>
      <c r="AP224" s="59"/>
      <c r="AS224" s="37"/>
      <c r="AV224" s="59"/>
      <c r="AY224" s="37"/>
      <c r="BB224" s="59"/>
      <c r="BE224" s="37"/>
      <c r="BH224" s="59"/>
      <c r="BK224" s="37"/>
      <c r="BN224" s="59"/>
      <c r="BQ224" s="37"/>
      <c r="BR224" s="36"/>
      <c r="BS224" s="39"/>
      <c r="BT224" s="21"/>
      <c r="BU224" s="37"/>
      <c r="BV224" s="40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</row>
    <row r="225" spans="2:95" ht="13.5" customHeight="1">
      <c r="B225" s="154"/>
      <c r="C225" s="159"/>
      <c r="E225" s="109"/>
      <c r="F225" s="150"/>
      <c r="G225" s="150"/>
      <c r="H225" s="109"/>
      <c r="I225" s="74"/>
      <c r="J225" s="118"/>
      <c r="L225" s="59"/>
      <c r="M225" s="107"/>
      <c r="O225" s="35"/>
      <c r="R225" s="59"/>
      <c r="S225" s="107"/>
      <c r="U225" s="35"/>
      <c r="X225" s="59"/>
      <c r="AA225" s="35"/>
      <c r="AD225" s="59"/>
      <c r="AG225" s="37"/>
      <c r="AJ225" s="59"/>
      <c r="AM225" s="37"/>
      <c r="AP225" s="59"/>
      <c r="AS225" s="37"/>
      <c r="AV225" s="59"/>
      <c r="AY225" s="37"/>
      <c r="BB225" s="59"/>
      <c r="BE225" s="37"/>
      <c r="BH225" s="59"/>
      <c r="BK225" s="37"/>
      <c r="BN225" s="59"/>
      <c r="BQ225" s="37"/>
      <c r="BR225" s="36"/>
      <c r="BS225" s="39"/>
      <c r="BT225" s="21"/>
      <c r="BU225" s="37"/>
      <c r="BV225" s="40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</row>
    <row r="226" spans="1:225" s="4" customFormat="1" ht="12.75">
      <c r="A226" s="31"/>
      <c r="B226" s="154"/>
      <c r="C226" s="159"/>
      <c r="D226" s="89"/>
      <c r="E226" s="109"/>
      <c r="F226" s="150"/>
      <c r="G226" s="150"/>
      <c r="H226" s="109"/>
      <c r="I226" s="74"/>
      <c r="J226" s="118"/>
      <c r="K226" s="58"/>
      <c r="L226" s="59"/>
      <c r="M226" s="107"/>
      <c r="N226" s="21"/>
      <c r="O226" s="35"/>
      <c r="P226" s="106"/>
      <c r="Q226" s="58"/>
      <c r="R226" s="59"/>
      <c r="S226" s="107"/>
      <c r="T226" s="21"/>
      <c r="U226" s="35"/>
      <c r="V226" s="106"/>
      <c r="W226" s="58"/>
      <c r="X226" s="59"/>
      <c r="Y226" s="115"/>
      <c r="Z226" s="21"/>
      <c r="AA226" s="35"/>
      <c r="AB226" s="106"/>
      <c r="AC226" s="58"/>
      <c r="AD226" s="59"/>
      <c r="AE226" s="38"/>
      <c r="AF226" s="21"/>
      <c r="AG226" s="37"/>
      <c r="AH226" s="61"/>
      <c r="AI226" s="58"/>
      <c r="AJ226" s="59"/>
      <c r="AK226" s="38"/>
      <c r="AL226" s="21"/>
      <c r="AM226" s="37"/>
      <c r="AN226" s="61"/>
      <c r="AO226" s="58"/>
      <c r="AP226" s="59"/>
      <c r="AQ226" s="38"/>
      <c r="AR226" s="21"/>
      <c r="AS226" s="37"/>
      <c r="AT226" s="61"/>
      <c r="AU226" s="58"/>
      <c r="AV226" s="59"/>
      <c r="AW226" s="38"/>
      <c r="AX226" s="21"/>
      <c r="AY226" s="37"/>
      <c r="AZ226" s="61"/>
      <c r="BA226" s="58"/>
      <c r="BB226" s="59"/>
      <c r="BC226" s="38"/>
      <c r="BD226" s="21"/>
      <c r="BE226" s="37"/>
      <c r="BF226" s="61"/>
      <c r="BG226" s="58"/>
      <c r="BH226" s="59"/>
      <c r="BI226" s="38"/>
      <c r="BJ226" s="21"/>
      <c r="BK226" s="37"/>
      <c r="BL226" s="61"/>
      <c r="BM226" s="58"/>
      <c r="BN226" s="59"/>
      <c r="BO226" s="38"/>
      <c r="BP226" s="21"/>
      <c r="BQ226" s="37"/>
      <c r="BR226" s="36"/>
      <c r="BS226" s="39"/>
      <c r="BT226" s="21"/>
      <c r="BU226" s="37"/>
      <c r="BV226" s="40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44"/>
      <c r="CS226" s="38"/>
      <c r="CT226" s="38"/>
      <c r="CU226" s="38"/>
      <c r="CV226" s="38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</row>
    <row r="227" spans="1:225" s="4" customFormat="1" ht="12.75">
      <c r="A227" s="31"/>
      <c r="B227" s="154"/>
      <c r="C227" s="159"/>
      <c r="D227" s="89"/>
      <c r="E227" s="109"/>
      <c r="F227" s="150"/>
      <c r="G227" s="150"/>
      <c r="H227" s="109"/>
      <c r="I227" s="74"/>
      <c r="J227" s="118"/>
      <c r="K227" s="58"/>
      <c r="L227" s="59"/>
      <c r="M227" s="107"/>
      <c r="N227" s="21"/>
      <c r="O227" s="35"/>
      <c r="P227" s="106"/>
      <c r="Q227" s="58"/>
      <c r="R227" s="59"/>
      <c r="S227" s="107"/>
      <c r="T227" s="21"/>
      <c r="U227" s="35"/>
      <c r="V227" s="106"/>
      <c r="W227" s="58"/>
      <c r="X227" s="59"/>
      <c r="Y227" s="115"/>
      <c r="Z227" s="21"/>
      <c r="AA227" s="35"/>
      <c r="AB227" s="106"/>
      <c r="AC227" s="58"/>
      <c r="AD227" s="59"/>
      <c r="AE227" s="38"/>
      <c r="AF227" s="21"/>
      <c r="AG227" s="37"/>
      <c r="AH227" s="61"/>
      <c r="AI227" s="58"/>
      <c r="AJ227" s="59"/>
      <c r="AK227" s="38"/>
      <c r="AL227" s="21"/>
      <c r="AM227" s="37"/>
      <c r="AN227" s="61"/>
      <c r="AO227" s="58"/>
      <c r="AP227" s="59"/>
      <c r="AQ227" s="38"/>
      <c r="AR227" s="21"/>
      <c r="AS227" s="37"/>
      <c r="AT227" s="61"/>
      <c r="AU227" s="58"/>
      <c r="AV227" s="59"/>
      <c r="AW227" s="38"/>
      <c r="AX227" s="21"/>
      <c r="AY227" s="37"/>
      <c r="AZ227" s="61"/>
      <c r="BA227" s="58"/>
      <c r="BB227" s="59"/>
      <c r="BC227" s="38"/>
      <c r="BD227" s="21"/>
      <c r="BE227" s="37"/>
      <c r="BF227" s="61"/>
      <c r="BG227" s="58"/>
      <c r="BH227" s="59"/>
      <c r="BI227" s="38"/>
      <c r="BJ227" s="21"/>
      <c r="BK227" s="37"/>
      <c r="BL227" s="61"/>
      <c r="BM227" s="58"/>
      <c r="BN227" s="59"/>
      <c r="BO227" s="38"/>
      <c r="BP227" s="21"/>
      <c r="BQ227" s="37"/>
      <c r="BR227" s="36"/>
      <c r="BS227" s="39"/>
      <c r="BT227" s="21"/>
      <c r="BU227" s="37"/>
      <c r="BV227" s="40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44"/>
      <c r="CS227" s="38"/>
      <c r="CT227" s="38"/>
      <c r="CU227" s="38"/>
      <c r="CV227" s="38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</row>
    <row r="228" spans="1:225" s="4" customFormat="1" ht="12.75">
      <c r="A228" s="31"/>
      <c r="B228" s="154"/>
      <c r="C228" s="159"/>
      <c r="D228" s="89"/>
      <c r="E228" s="109"/>
      <c r="F228" s="150"/>
      <c r="G228" s="150"/>
      <c r="H228" s="109"/>
      <c r="I228" s="74"/>
      <c r="J228" s="118"/>
      <c r="K228" s="58"/>
      <c r="L228" s="59"/>
      <c r="M228" s="107"/>
      <c r="N228" s="21"/>
      <c r="O228" s="35"/>
      <c r="P228" s="106"/>
      <c r="Q228" s="58"/>
      <c r="R228" s="59"/>
      <c r="S228" s="107"/>
      <c r="T228" s="21"/>
      <c r="U228" s="35"/>
      <c r="V228" s="106"/>
      <c r="W228" s="58"/>
      <c r="X228" s="59"/>
      <c r="Y228" s="115"/>
      <c r="Z228" s="21"/>
      <c r="AA228" s="35"/>
      <c r="AB228" s="106"/>
      <c r="AC228" s="58"/>
      <c r="AD228" s="59"/>
      <c r="AE228" s="38"/>
      <c r="AF228" s="21"/>
      <c r="AG228" s="37"/>
      <c r="AH228" s="61"/>
      <c r="AI228" s="58"/>
      <c r="AJ228" s="59"/>
      <c r="AK228" s="38"/>
      <c r="AL228" s="21"/>
      <c r="AM228" s="37"/>
      <c r="AN228" s="61"/>
      <c r="AO228" s="58"/>
      <c r="AP228" s="59"/>
      <c r="AQ228" s="38"/>
      <c r="AR228" s="21"/>
      <c r="AS228" s="37"/>
      <c r="AT228" s="61"/>
      <c r="AU228" s="58"/>
      <c r="AV228" s="59"/>
      <c r="AW228" s="38"/>
      <c r="AX228" s="21"/>
      <c r="AY228" s="37"/>
      <c r="AZ228" s="61"/>
      <c r="BA228" s="58"/>
      <c r="BB228" s="59"/>
      <c r="BC228" s="38"/>
      <c r="BD228" s="21"/>
      <c r="BE228" s="37"/>
      <c r="BF228" s="61"/>
      <c r="BG228" s="58"/>
      <c r="BH228" s="59"/>
      <c r="BI228" s="38"/>
      <c r="BJ228" s="21"/>
      <c r="BK228" s="37"/>
      <c r="BL228" s="61"/>
      <c r="BM228" s="58"/>
      <c r="BN228" s="59"/>
      <c r="BO228" s="38"/>
      <c r="BP228" s="21"/>
      <c r="BQ228" s="37"/>
      <c r="BR228" s="36"/>
      <c r="BS228" s="39"/>
      <c r="BT228" s="21"/>
      <c r="BU228" s="37"/>
      <c r="BV228" s="40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44"/>
      <c r="CS228" s="38"/>
      <c r="CT228" s="38"/>
      <c r="CU228" s="38"/>
      <c r="CV228" s="38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</row>
    <row r="229" spans="1:225" s="4" customFormat="1" ht="12.75">
      <c r="A229" s="31"/>
      <c r="B229" s="154"/>
      <c r="C229" s="159"/>
      <c r="D229" s="89"/>
      <c r="E229" s="109"/>
      <c r="F229" s="150"/>
      <c r="G229" s="150"/>
      <c r="H229" s="109"/>
      <c r="I229" s="74"/>
      <c r="J229" s="118"/>
      <c r="K229" s="58"/>
      <c r="L229" s="59"/>
      <c r="M229" s="107"/>
      <c r="N229" s="21"/>
      <c r="O229" s="35"/>
      <c r="P229" s="106"/>
      <c r="Q229" s="58"/>
      <c r="R229" s="59"/>
      <c r="S229" s="107"/>
      <c r="T229" s="21"/>
      <c r="U229" s="35"/>
      <c r="V229" s="106"/>
      <c r="W229" s="58"/>
      <c r="X229" s="59"/>
      <c r="Y229" s="115"/>
      <c r="Z229" s="21"/>
      <c r="AA229" s="35"/>
      <c r="AB229" s="106"/>
      <c r="AC229" s="58"/>
      <c r="AD229" s="59"/>
      <c r="AE229" s="38"/>
      <c r="AF229" s="21"/>
      <c r="AG229" s="37"/>
      <c r="AH229" s="61"/>
      <c r="AI229" s="58"/>
      <c r="AJ229" s="59"/>
      <c r="AK229" s="38"/>
      <c r="AL229" s="21"/>
      <c r="AM229" s="37"/>
      <c r="AN229" s="61"/>
      <c r="AO229" s="58"/>
      <c r="AP229" s="59"/>
      <c r="AQ229" s="38"/>
      <c r="AR229" s="21"/>
      <c r="AS229" s="37"/>
      <c r="AT229" s="61"/>
      <c r="AU229" s="58"/>
      <c r="AV229" s="59"/>
      <c r="AW229" s="38"/>
      <c r="AX229" s="21"/>
      <c r="AY229" s="37"/>
      <c r="AZ229" s="61"/>
      <c r="BA229" s="58"/>
      <c r="BB229" s="59"/>
      <c r="BC229" s="38"/>
      <c r="BD229" s="21"/>
      <c r="BE229" s="37"/>
      <c r="BF229" s="61"/>
      <c r="BG229" s="58"/>
      <c r="BH229" s="59"/>
      <c r="BI229" s="38"/>
      <c r="BJ229" s="21"/>
      <c r="BK229" s="37"/>
      <c r="BL229" s="61"/>
      <c r="BM229" s="58"/>
      <c r="BN229" s="59"/>
      <c r="BO229" s="38"/>
      <c r="BP229" s="21"/>
      <c r="BQ229" s="37"/>
      <c r="BR229" s="36"/>
      <c r="BS229" s="39"/>
      <c r="BT229" s="21"/>
      <c r="BU229" s="37"/>
      <c r="BV229" s="40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44"/>
      <c r="CS229" s="38"/>
      <c r="CT229" s="38"/>
      <c r="CU229" s="38"/>
      <c r="CV229" s="38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</row>
    <row r="230" spans="1:225" s="4" customFormat="1" ht="12.75">
      <c r="A230" s="31"/>
      <c r="B230" s="154"/>
      <c r="C230" s="159"/>
      <c r="D230" s="89"/>
      <c r="E230" s="109"/>
      <c r="F230" s="150"/>
      <c r="G230" s="150"/>
      <c r="H230" s="109"/>
      <c r="I230" s="74"/>
      <c r="J230" s="118"/>
      <c r="K230" s="58"/>
      <c r="L230" s="59"/>
      <c r="M230" s="107"/>
      <c r="N230" s="21"/>
      <c r="O230" s="35"/>
      <c r="P230" s="106"/>
      <c r="Q230" s="58"/>
      <c r="R230" s="59"/>
      <c r="S230" s="107"/>
      <c r="T230" s="21"/>
      <c r="U230" s="35"/>
      <c r="V230" s="106"/>
      <c r="W230" s="58"/>
      <c r="X230" s="59"/>
      <c r="Y230" s="115"/>
      <c r="Z230" s="21"/>
      <c r="AA230" s="35"/>
      <c r="AB230" s="106"/>
      <c r="AC230" s="58"/>
      <c r="AD230" s="59"/>
      <c r="AE230" s="38"/>
      <c r="AF230" s="21"/>
      <c r="AG230" s="37"/>
      <c r="AH230" s="61"/>
      <c r="AI230" s="58"/>
      <c r="AJ230" s="59"/>
      <c r="AK230" s="38"/>
      <c r="AL230" s="21"/>
      <c r="AM230" s="37"/>
      <c r="AN230" s="61"/>
      <c r="AO230" s="58"/>
      <c r="AP230" s="59"/>
      <c r="AQ230" s="38"/>
      <c r="AR230" s="21"/>
      <c r="AS230" s="37"/>
      <c r="AT230" s="61"/>
      <c r="AU230" s="58"/>
      <c r="AV230" s="59"/>
      <c r="AW230" s="38"/>
      <c r="AX230" s="21"/>
      <c r="AY230" s="37"/>
      <c r="AZ230" s="61"/>
      <c r="BA230" s="58"/>
      <c r="BB230" s="59"/>
      <c r="BC230" s="38"/>
      <c r="BD230" s="21"/>
      <c r="BE230" s="37"/>
      <c r="BF230" s="61"/>
      <c r="BG230" s="58"/>
      <c r="BH230" s="59"/>
      <c r="BI230" s="38"/>
      <c r="BJ230" s="21"/>
      <c r="BK230" s="37"/>
      <c r="BL230" s="61"/>
      <c r="BM230" s="58"/>
      <c r="BN230" s="59"/>
      <c r="BO230" s="38"/>
      <c r="BP230" s="21"/>
      <c r="BQ230" s="37"/>
      <c r="BR230" s="36"/>
      <c r="BS230" s="39"/>
      <c r="BT230" s="21"/>
      <c r="BU230" s="37"/>
      <c r="BV230" s="40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44"/>
      <c r="CS230" s="38"/>
      <c r="CT230" s="38"/>
      <c r="CU230" s="38"/>
      <c r="CV230" s="38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</row>
    <row r="231" spans="2:95" ht="13.5" customHeight="1">
      <c r="B231" s="155"/>
      <c r="C231" s="160"/>
      <c r="E231" s="109"/>
      <c r="G231" s="152"/>
      <c r="H231" s="20"/>
      <c r="I231" s="74"/>
      <c r="L231" s="59"/>
      <c r="O231" s="35"/>
      <c r="R231" s="59"/>
      <c r="U231" s="35"/>
      <c r="X231" s="59"/>
      <c r="AA231" s="35"/>
      <c r="AD231" s="59"/>
      <c r="AG231" s="37"/>
      <c r="AJ231" s="59"/>
      <c r="AM231" s="37"/>
      <c r="AP231" s="59"/>
      <c r="AS231" s="37"/>
      <c r="AV231" s="59"/>
      <c r="AY231" s="37"/>
      <c r="BB231" s="59"/>
      <c r="BE231" s="37"/>
      <c r="BH231" s="59"/>
      <c r="BK231" s="37"/>
      <c r="BN231" s="59"/>
      <c r="BQ231" s="37"/>
      <c r="BR231" s="36"/>
      <c r="BS231" s="39"/>
      <c r="BT231" s="21"/>
      <c r="BU231" s="37"/>
      <c r="BV231" s="40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</row>
    <row r="232" spans="2:95" ht="13.5" customHeight="1">
      <c r="B232" s="155"/>
      <c r="C232" s="160"/>
      <c r="E232" s="109"/>
      <c r="G232" s="152"/>
      <c r="H232" s="20"/>
      <c r="I232" s="74"/>
      <c r="L232" s="59"/>
      <c r="O232" s="35"/>
      <c r="R232" s="59"/>
      <c r="U232" s="35"/>
      <c r="X232" s="59"/>
      <c r="AA232" s="35"/>
      <c r="AD232" s="59"/>
      <c r="AG232" s="37"/>
      <c r="AJ232" s="59"/>
      <c r="AM232" s="37"/>
      <c r="AP232" s="59"/>
      <c r="AS232" s="37"/>
      <c r="AV232" s="59"/>
      <c r="AY232" s="37"/>
      <c r="BB232" s="59"/>
      <c r="BE232" s="37"/>
      <c r="BH232" s="59"/>
      <c r="BK232" s="37"/>
      <c r="BN232" s="59"/>
      <c r="BQ232" s="37"/>
      <c r="BR232" s="36"/>
      <c r="BS232" s="39"/>
      <c r="BT232" s="21"/>
      <c r="BU232" s="37"/>
      <c r="BV232" s="40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</row>
    <row r="233" spans="2:95" ht="13.5" customHeight="1">
      <c r="B233" s="155"/>
      <c r="C233" s="160"/>
      <c r="E233" s="109"/>
      <c r="G233" s="152"/>
      <c r="H233" s="20"/>
      <c r="I233" s="74"/>
      <c r="L233" s="59"/>
      <c r="O233" s="35"/>
      <c r="R233" s="59"/>
      <c r="U233" s="35"/>
      <c r="X233" s="59"/>
      <c r="AA233" s="35"/>
      <c r="AD233" s="59"/>
      <c r="AG233" s="37"/>
      <c r="AJ233" s="59"/>
      <c r="AM233" s="37"/>
      <c r="AP233" s="59"/>
      <c r="AS233" s="37"/>
      <c r="AV233" s="59"/>
      <c r="AY233" s="37"/>
      <c r="BB233" s="59"/>
      <c r="BE233" s="37"/>
      <c r="BH233" s="59"/>
      <c r="BK233" s="37"/>
      <c r="BN233" s="59"/>
      <c r="BQ233" s="37"/>
      <c r="BR233" s="36"/>
      <c r="BS233" s="39"/>
      <c r="BT233" s="21"/>
      <c r="BU233" s="37"/>
      <c r="BV233" s="40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</row>
    <row r="234" spans="2:95" ht="13.5" customHeight="1">
      <c r="B234" s="155"/>
      <c r="C234" s="160"/>
      <c r="E234" s="109"/>
      <c r="G234" s="152"/>
      <c r="H234" s="20"/>
      <c r="I234" s="74"/>
      <c r="L234" s="59"/>
      <c r="O234" s="35"/>
      <c r="R234" s="59"/>
      <c r="U234" s="35"/>
      <c r="X234" s="59"/>
      <c r="AA234" s="35"/>
      <c r="AD234" s="59"/>
      <c r="AG234" s="37"/>
      <c r="AJ234" s="59"/>
      <c r="AM234" s="37"/>
      <c r="AP234" s="59"/>
      <c r="AS234" s="37"/>
      <c r="AV234" s="59"/>
      <c r="AY234" s="37"/>
      <c r="BB234" s="59"/>
      <c r="BE234" s="37"/>
      <c r="BH234" s="59"/>
      <c r="BK234" s="37"/>
      <c r="BN234" s="59"/>
      <c r="BQ234" s="37"/>
      <c r="BR234" s="36"/>
      <c r="BS234" s="39"/>
      <c r="BT234" s="21"/>
      <c r="BU234" s="37"/>
      <c r="BV234" s="40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</row>
    <row r="235" spans="2:95" ht="13.5" customHeight="1">
      <c r="B235" s="155"/>
      <c r="C235" s="160"/>
      <c r="E235" s="109"/>
      <c r="G235" s="152"/>
      <c r="H235" s="20"/>
      <c r="I235" s="74"/>
      <c r="L235" s="59"/>
      <c r="O235" s="35"/>
      <c r="R235" s="59"/>
      <c r="U235" s="35"/>
      <c r="X235" s="59"/>
      <c r="AA235" s="35"/>
      <c r="AD235" s="59"/>
      <c r="AG235" s="37"/>
      <c r="AJ235" s="59"/>
      <c r="AM235" s="37"/>
      <c r="AP235" s="59"/>
      <c r="AS235" s="37"/>
      <c r="AV235" s="59"/>
      <c r="AY235" s="37"/>
      <c r="BB235" s="59"/>
      <c r="BE235" s="37"/>
      <c r="BH235" s="59"/>
      <c r="BK235" s="37"/>
      <c r="BN235" s="59"/>
      <c r="BQ235" s="37"/>
      <c r="BR235" s="36"/>
      <c r="BS235" s="39"/>
      <c r="BT235" s="21"/>
      <c r="BU235" s="37"/>
      <c r="BV235" s="40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</row>
    <row r="236" spans="2:95" ht="13.5" customHeight="1">
      <c r="B236" s="155"/>
      <c r="C236" s="160"/>
      <c r="E236" s="109"/>
      <c r="G236" s="152"/>
      <c r="H236" s="20"/>
      <c r="I236" s="74"/>
      <c r="L236" s="59"/>
      <c r="O236" s="35"/>
      <c r="R236" s="59"/>
      <c r="U236" s="35"/>
      <c r="X236" s="59"/>
      <c r="AA236" s="35"/>
      <c r="AD236" s="59"/>
      <c r="AG236" s="37"/>
      <c r="AJ236" s="59"/>
      <c r="AM236" s="37"/>
      <c r="AP236" s="59"/>
      <c r="AS236" s="37"/>
      <c r="AV236" s="59"/>
      <c r="AY236" s="37"/>
      <c r="BB236" s="59"/>
      <c r="BE236" s="37"/>
      <c r="BH236" s="59"/>
      <c r="BK236" s="37"/>
      <c r="BN236" s="59"/>
      <c r="BQ236" s="37"/>
      <c r="BR236" s="36"/>
      <c r="BS236" s="39"/>
      <c r="BT236" s="21"/>
      <c r="BU236" s="37"/>
      <c r="BV236" s="40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</row>
    <row r="237" spans="2:95" ht="13.5" customHeight="1">
      <c r="B237" s="155"/>
      <c r="C237" s="160"/>
      <c r="E237" s="109"/>
      <c r="G237" s="152"/>
      <c r="H237" s="20"/>
      <c r="I237" s="74"/>
      <c r="L237" s="59"/>
      <c r="O237" s="35"/>
      <c r="R237" s="59"/>
      <c r="U237" s="35"/>
      <c r="X237" s="59"/>
      <c r="AA237" s="35"/>
      <c r="AD237" s="59"/>
      <c r="AG237" s="37"/>
      <c r="AJ237" s="59"/>
      <c r="AM237" s="37"/>
      <c r="AP237" s="59"/>
      <c r="AS237" s="37"/>
      <c r="AV237" s="59"/>
      <c r="AY237" s="37"/>
      <c r="BB237" s="59"/>
      <c r="BE237" s="37"/>
      <c r="BH237" s="59"/>
      <c r="BK237" s="37"/>
      <c r="BN237" s="59"/>
      <c r="BQ237" s="37"/>
      <c r="BR237" s="36"/>
      <c r="BS237" s="39"/>
      <c r="BT237" s="21"/>
      <c r="BU237" s="37"/>
      <c r="BV237" s="40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</row>
    <row r="238" spans="2:95" ht="13.5" customHeight="1">
      <c r="B238" s="155"/>
      <c r="C238" s="160"/>
      <c r="E238" s="109"/>
      <c r="G238" s="152"/>
      <c r="H238" s="20"/>
      <c r="I238" s="74"/>
      <c r="L238" s="59"/>
      <c r="O238" s="35"/>
      <c r="R238" s="59"/>
      <c r="U238" s="35"/>
      <c r="X238" s="59"/>
      <c r="AA238" s="35"/>
      <c r="AD238" s="59"/>
      <c r="AG238" s="37"/>
      <c r="AJ238" s="59"/>
      <c r="AM238" s="37"/>
      <c r="AP238" s="59"/>
      <c r="AS238" s="37"/>
      <c r="AV238" s="59"/>
      <c r="AY238" s="37"/>
      <c r="BB238" s="59"/>
      <c r="BE238" s="37"/>
      <c r="BH238" s="59"/>
      <c r="BK238" s="37"/>
      <c r="BN238" s="59"/>
      <c r="BQ238" s="37"/>
      <c r="BR238" s="36"/>
      <c r="BS238" s="39"/>
      <c r="BT238" s="21"/>
      <c r="BU238" s="37"/>
      <c r="BV238" s="40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</row>
    <row r="239" spans="2:95" ht="13.5" customHeight="1">
      <c r="B239" s="155"/>
      <c r="C239" s="160"/>
      <c r="E239" s="109"/>
      <c r="G239" s="152"/>
      <c r="H239" s="20"/>
      <c r="I239" s="74"/>
      <c r="L239" s="59"/>
      <c r="O239" s="35"/>
      <c r="R239" s="59"/>
      <c r="U239" s="35"/>
      <c r="X239" s="59"/>
      <c r="AA239" s="35"/>
      <c r="AD239" s="59"/>
      <c r="AG239" s="37"/>
      <c r="AJ239" s="59"/>
      <c r="AM239" s="37"/>
      <c r="AP239" s="59"/>
      <c r="AS239" s="37"/>
      <c r="AV239" s="59"/>
      <c r="AY239" s="37"/>
      <c r="BB239" s="59"/>
      <c r="BE239" s="37"/>
      <c r="BH239" s="59"/>
      <c r="BK239" s="37"/>
      <c r="BN239" s="59"/>
      <c r="BQ239" s="37"/>
      <c r="BR239" s="36"/>
      <c r="BS239" s="39"/>
      <c r="BT239" s="21"/>
      <c r="BU239" s="37"/>
      <c r="BV239" s="40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</row>
    <row r="240" spans="2:95" ht="13.5" customHeight="1">
      <c r="B240" s="155"/>
      <c r="C240" s="160"/>
      <c r="E240" s="109"/>
      <c r="G240" s="152"/>
      <c r="H240" s="20"/>
      <c r="I240" s="74"/>
      <c r="L240" s="59"/>
      <c r="O240" s="35"/>
      <c r="R240" s="59"/>
      <c r="U240" s="35"/>
      <c r="X240" s="59"/>
      <c r="AA240" s="35"/>
      <c r="AD240" s="59"/>
      <c r="AG240" s="37"/>
      <c r="AJ240" s="59"/>
      <c r="AM240" s="37"/>
      <c r="AP240" s="59"/>
      <c r="AS240" s="37"/>
      <c r="AV240" s="59"/>
      <c r="AY240" s="37"/>
      <c r="BB240" s="59"/>
      <c r="BE240" s="37"/>
      <c r="BH240" s="59"/>
      <c r="BK240" s="37"/>
      <c r="BN240" s="59"/>
      <c r="BQ240" s="37"/>
      <c r="BR240" s="36"/>
      <c r="BS240" s="39"/>
      <c r="BT240" s="21"/>
      <c r="BU240" s="37"/>
      <c r="BV240" s="40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</row>
    <row r="241" spans="2:95" ht="13.5" customHeight="1">
      <c r="B241" s="155"/>
      <c r="C241" s="160"/>
      <c r="E241" s="109"/>
      <c r="G241" s="152"/>
      <c r="H241" s="20"/>
      <c r="I241" s="74"/>
      <c r="L241" s="59"/>
      <c r="O241" s="35"/>
      <c r="R241" s="59"/>
      <c r="U241" s="35"/>
      <c r="X241" s="59"/>
      <c r="AA241" s="35"/>
      <c r="AD241" s="59"/>
      <c r="AG241" s="37"/>
      <c r="AJ241" s="59"/>
      <c r="AM241" s="37"/>
      <c r="AP241" s="59"/>
      <c r="AS241" s="37"/>
      <c r="AV241" s="59"/>
      <c r="AY241" s="37"/>
      <c r="BB241" s="59"/>
      <c r="BE241" s="37"/>
      <c r="BH241" s="59"/>
      <c r="BK241" s="37"/>
      <c r="BN241" s="59"/>
      <c r="BQ241" s="37"/>
      <c r="BR241" s="36"/>
      <c r="BS241" s="39"/>
      <c r="BT241" s="21"/>
      <c r="BU241" s="37"/>
      <c r="BV241" s="40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</row>
    <row r="242" spans="2:95" ht="13.5" customHeight="1">
      <c r="B242" s="156"/>
      <c r="C242" s="160"/>
      <c r="E242" s="109"/>
      <c r="G242" s="152"/>
      <c r="H242" s="20"/>
      <c r="I242" s="74"/>
      <c r="L242" s="59"/>
      <c r="O242" s="35"/>
      <c r="R242" s="59"/>
      <c r="U242" s="35"/>
      <c r="X242" s="59"/>
      <c r="AA242" s="35"/>
      <c r="AD242" s="59"/>
      <c r="AG242" s="37"/>
      <c r="AJ242" s="59"/>
      <c r="AM242" s="37"/>
      <c r="AP242" s="59"/>
      <c r="AS242" s="37"/>
      <c r="AV242" s="59"/>
      <c r="AY242" s="37"/>
      <c r="BB242" s="59"/>
      <c r="BE242" s="37"/>
      <c r="BH242" s="59"/>
      <c r="BK242" s="37"/>
      <c r="BN242" s="59"/>
      <c r="BQ242" s="37"/>
      <c r="BR242" s="36"/>
      <c r="BS242" s="39"/>
      <c r="BT242" s="21"/>
      <c r="BU242" s="37"/>
      <c r="BV242" s="40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</row>
    <row r="243" spans="2:95" ht="13.5" customHeight="1">
      <c r="B243" s="156"/>
      <c r="C243" s="160"/>
      <c r="E243" s="109"/>
      <c r="G243" s="152"/>
      <c r="H243" s="20"/>
      <c r="I243" s="74"/>
      <c r="L243" s="59"/>
      <c r="O243" s="35"/>
      <c r="R243" s="59"/>
      <c r="U243" s="35"/>
      <c r="X243" s="59"/>
      <c r="AA243" s="35"/>
      <c r="AD243" s="59"/>
      <c r="AG243" s="37"/>
      <c r="AJ243" s="59"/>
      <c r="AM243" s="37"/>
      <c r="AP243" s="59"/>
      <c r="AS243" s="37"/>
      <c r="AV243" s="59"/>
      <c r="AY243" s="37"/>
      <c r="BB243" s="59"/>
      <c r="BE243" s="37"/>
      <c r="BH243" s="59"/>
      <c r="BK243" s="37"/>
      <c r="BN243" s="59"/>
      <c r="BQ243" s="37"/>
      <c r="BR243" s="36"/>
      <c r="BS243" s="39"/>
      <c r="BT243" s="21"/>
      <c r="BU243" s="37"/>
      <c r="BV243" s="40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</row>
    <row r="244" spans="2:95" ht="13.5" customHeight="1">
      <c r="B244" s="156"/>
      <c r="C244" s="160"/>
      <c r="E244" s="109"/>
      <c r="G244" s="152"/>
      <c r="H244" s="20"/>
      <c r="I244" s="74"/>
      <c r="L244" s="59"/>
      <c r="O244" s="35"/>
      <c r="R244" s="59"/>
      <c r="U244" s="35"/>
      <c r="X244" s="59"/>
      <c r="AA244" s="35"/>
      <c r="AD244" s="59"/>
      <c r="AG244" s="37"/>
      <c r="AJ244" s="59"/>
      <c r="AM244" s="37"/>
      <c r="AP244" s="59"/>
      <c r="AS244" s="37"/>
      <c r="AV244" s="59"/>
      <c r="AY244" s="37"/>
      <c r="BB244" s="59"/>
      <c r="BE244" s="37"/>
      <c r="BH244" s="59"/>
      <c r="BK244" s="37"/>
      <c r="BN244" s="59"/>
      <c r="BQ244" s="37"/>
      <c r="BR244" s="36"/>
      <c r="BS244" s="39"/>
      <c r="BT244" s="21"/>
      <c r="BU244" s="37"/>
      <c r="BV244" s="40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</row>
    <row r="245" spans="2:95" ht="13.5" customHeight="1">
      <c r="B245" s="156"/>
      <c r="C245" s="160"/>
      <c r="E245" s="109"/>
      <c r="G245" s="152"/>
      <c r="H245" s="20"/>
      <c r="I245" s="74"/>
      <c r="L245" s="59"/>
      <c r="O245" s="35"/>
      <c r="R245" s="59"/>
      <c r="U245" s="35"/>
      <c r="X245" s="59"/>
      <c r="AA245" s="35"/>
      <c r="AD245" s="59"/>
      <c r="AG245" s="37"/>
      <c r="AJ245" s="59"/>
      <c r="AM245" s="37"/>
      <c r="AP245" s="59"/>
      <c r="AS245" s="37"/>
      <c r="AV245" s="59"/>
      <c r="AY245" s="37"/>
      <c r="BB245" s="59"/>
      <c r="BE245" s="37"/>
      <c r="BH245" s="59"/>
      <c r="BK245" s="37"/>
      <c r="BN245" s="59"/>
      <c r="BQ245" s="37"/>
      <c r="BR245" s="36"/>
      <c r="BS245" s="39"/>
      <c r="BT245" s="21"/>
      <c r="BU245" s="37"/>
      <c r="BV245" s="40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</row>
    <row r="246" spans="2:95" ht="13.5" customHeight="1">
      <c r="B246" s="156"/>
      <c r="C246" s="160"/>
      <c r="E246" s="109"/>
      <c r="G246" s="152"/>
      <c r="H246" s="20"/>
      <c r="I246" s="74"/>
      <c r="L246" s="59"/>
      <c r="O246" s="35"/>
      <c r="R246" s="59"/>
      <c r="U246" s="35"/>
      <c r="X246" s="59"/>
      <c r="AA246" s="35"/>
      <c r="AD246" s="59"/>
      <c r="AG246" s="37"/>
      <c r="AJ246" s="59"/>
      <c r="AM246" s="37"/>
      <c r="AP246" s="59"/>
      <c r="AS246" s="37"/>
      <c r="AV246" s="59"/>
      <c r="AY246" s="37"/>
      <c r="BB246" s="59"/>
      <c r="BE246" s="37"/>
      <c r="BH246" s="59"/>
      <c r="BK246" s="37"/>
      <c r="BN246" s="59"/>
      <c r="BQ246" s="37"/>
      <c r="BR246" s="36"/>
      <c r="BS246" s="39"/>
      <c r="BT246" s="21"/>
      <c r="BU246" s="37"/>
      <c r="BV246" s="40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</row>
    <row r="247" spans="2:95" ht="13.5" customHeight="1">
      <c r="B247" s="156"/>
      <c r="C247" s="160"/>
      <c r="E247" s="109"/>
      <c r="G247" s="152"/>
      <c r="H247" s="20"/>
      <c r="I247" s="74"/>
      <c r="L247" s="59"/>
      <c r="O247" s="35"/>
      <c r="R247" s="59"/>
      <c r="U247" s="35"/>
      <c r="X247" s="59"/>
      <c r="AA247" s="35"/>
      <c r="AD247" s="59"/>
      <c r="AG247" s="37"/>
      <c r="AJ247" s="59"/>
      <c r="AM247" s="37"/>
      <c r="AP247" s="59"/>
      <c r="AS247" s="37"/>
      <c r="AV247" s="59"/>
      <c r="AY247" s="37"/>
      <c r="BB247" s="59"/>
      <c r="BE247" s="37"/>
      <c r="BH247" s="59"/>
      <c r="BK247" s="37"/>
      <c r="BN247" s="59"/>
      <c r="BQ247" s="37"/>
      <c r="BR247" s="36"/>
      <c r="BS247" s="39"/>
      <c r="BT247" s="21"/>
      <c r="BU247" s="37"/>
      <c r="BV247" s="40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</row>
    <row r="248" spans="2:95" ht="13.5" customHeight="1">
      <c r="B248" s="157"/>
      <c r="C248" s="160"/>
      <c r="E248" s="109"/>
      <c r="G248" s="152"/>
      <c r="H248" s="20"/>
      <c r="I248" s="74"/>
      <c r="L248" s="59"/>
      <c r="O248" s="35"/>
      <c r="R248" s="59"/>
      <c r="U248" s="35"/>
      <c r="X248" s="59"/>
      <c r="AA248" s="35"/>
      <c r="AD248" s="59"/>
      <c r="AG248" s="37"/>
      <c r="AJ248" s="59"/>
      <c r="AM248" s="37"/>
      <c r="AP248" s="59"/>
      <c r="AS248" s="37"/>
      <c r="AV248" s="59"/>
      <c r="AY248" s="37"/>
      <c r="BB248" s="59"/>
      <c r="BE248" s="37"/>
      <c r="BH248" s="59"/>
      <c r="BK248" s="37"/>
      <c r="BN248" s="59"/>
      <c r="BQ248" s="37"/>
      <c r="BR248" s="36"/>
      <c r="BS248" s="39"/>
      <c r="BT248" s="21"/>
      <c r="BU248" s="37"/>
      <c r="BV248" s="40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</row>
    <row r="249" spans="2:95" ht="13.5" customHeight="1">
      <c r="B249" s="156"/>
      <c r="C249" s="160"/>
      <c r="E249" s="109"/>
      <c r="G249" s="152"/>
      <c r="H249" s="20"/>
      <c r="I249" s="74"/>
      <c r="L249" s="59"/>
      <c r="O249" s="35"/>
      <c r="R249" s="59"/>
      <c r="U249" s="35"/>
      <c r="X249" s="59"/>
      <c r="AA249" s="35"/>
      <c r="AD249" s="59"/>
      <c r="AG249" s="37"/>
      <c r="AJ249" s="59"/>
      <c r="AM249" s="37"/>
      <c r="AP249" s="59"/>
      <c r="AS249" s="37"/>
      <c r="AV249" s="59"/>
      <c r="AY249" s="37"/>
      <c r="BB249" s="59"/>
      <c r="BE249" s="37"/>
      <c r="BH249" s="59"/>
      <c r="BK249" s="37"/>
      <c r="BN249" s="59"/>
      <c r="BQ249" s="37"/>
      <c r="BR249" s="36"/>
      <c r="BS249" s="39"/>
      <c r="BT249" s="21"/>
      <c r="BU249" s="37"/>
      <c r="BV249" s="40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</row>
    <row r="250" spans="2:95" ht="13.5" customHeight="1">
      <c r="B250" s="156"/>
      <c r="C250" s="160"/>
      <c r="E250" s="109"/>
      <c r="G250" s="152"/>
      <c r="H250" s="20"/>
      <c r="I250" s="74"/>
      <c r="L250" s="59"/>
      <c r="O250" s="35"/>
      <c r="R250" s="59"/>
      <c r="U250" s="35"/>
      <c r="X250" s="59"/>
      <c r="AA250" s="35"/>
      <c r="AD250" s="59"/>
      <c r="AG250" s="37"/>
      <c r="AJ250" s="59"/>
      <c r="AM250" s="37"/>
      <c r="AP250" s="59"/>
      <c r="AS250" s="37"/>
      <c r="AV250" s="59"/>
      <c r="AY250" s="37"/>
      <c r="BB250" s="59"/>
      <c r="BE250" s="37"/>
      <c r="BH250" s="59"/>
      <c r="BK250" s="37"/>
      <c r="BN250" s="59"/>
      <c r="BQ250" s="37"/>
      <c r="BR250" s="36"/>
      <c r="BS250" s="39"/>
      <c r="BT250" s="21"/>
      <c r="BU250" s="37"/>
      <c r="BV250" s="40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</row>
    <row r="251" spans="2:95" ht="13.5" customHeight="1">
      <c r="B251" s="155"/>
      <c r="C251" s="160"/>
      <c r="E251" s="109"/>
      <c r="G251" s="152"/>
      <c r="H251" s="20"/>
      <c r="I251" s="74"/>
      <c r="L251" s="59"/>
      <c r="O251" s="35"/>
      <c r="R251" s="59"/>
      <c r="U251" s="35"/>
      <c r="X251" s="59"/>
      <c r="AA251" s="35"/>
      <c r="AD251" s="59"/>
      <c r="AG251" s="37"/>
      <c r="AJ251" s="59"/>
      <c r="AM251" s="37"/>
      <c r="AP251" s="59"/>
      <c r="AS251" s="37"/>
      <c r="AV251" s="59"/>
      <c r="AY251" s="37"/>
      <c r="BB251" s="59"/>
      <c r="BE251" s="37"/>
      <c r="BH251" s="59"/>
      <c r="BK251" s="37"/>
      <c r="BN251" s="59"/>
      <c r="BQ251" s="37"/>
      <c r="BR251" s="36"/>
      <c r="BS251" s="39"/>
      <c r="BT251" s="21"/>
      <c r="BU251" s="37"/>
      <c r="BV251" s="40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</row>
    <row r="252" spans="2:95" ht="13.5" customHeight="1">
      <c r="B252" s="155"/>
      <c r="C252" s="160"/>
      <c r="E252" s="109"/>
      <c r="G252" s="152"/>
      <c r="H252" s="20"/>
      <c r="I252" s="74"/>
      <c r="L252" s="59"/>
      <c r="O252" s="35"/>
      <c r="R252" s="59"/>
      <c r="U252" s="35"/>
      <c r="X252" s="59"/>
      <c r="AA252" s="35"/>
      <c r="AD252" s="59"/>
      <c r="AG252" s="37"/>
      <c r="AJ252" s="59"/>
      <c r="AM252" s="37"/>
      <c r="AP252" s="59"/>
      <c r="AS252" s="37"/>
      <c r="AV252" s="59"/>
      <c r="AY252" s="37"/>
      <c r="BB252" s="59"/>
      <c r="BE252" s="37"/>
      <c r="BH252" s="59"/>
      <c r="BK252" s="37"/>
      <c r="BN252" s="59"/>
      <c r="BQ252" s="37"/>
      <c r="BR252" s="36"/>
      <c r="BS252" s="39"/>
      <c r="BT252" s="21"/>
      <c r="BU252" s="37"/>
      <c r="BV252" s="40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</row>
    <row r="253" spans="2:95" ht="13.5" customHeight="1">
      <c r="B253" s="155"/>
      <c r="C253" s="160"/>
      <c r="E253" s="109"/>
      <c r="G253" s="152"/>
      <c r="H253" s="20"/>
      <c r="I253" s="74"/>
      <c r="L253" s="59"/>
      <c r="O253" s="35"/>
      <c r="R253" s="59"/>
      <c r="U253" s="35"/>
      <c r="X253" s="59"/>
      <c r="AA253" s="35"/>
      <c r="AD253" s="59"/>
      <c r="AG253" s="37"/>
      <c r="AJ253" s="59"/>
      <c r="AM253" s="37"/>
      <c r="AP253" s="59"/>
      <c r="AS253" s="37"/>
      <c r="AV253" s="59"/>
      <c r="AY253" s="37"/>
      <c r="BB253" s="59"/>
      <c r="BE253" s="37"/>
      <c r="BH253" s="59"/>
      <c r="BK253" s="37"/>
      <c r="BN253" s="59"/>
      <c r="BQ253" s="37"/>
      <c r="BR253" s="36"/>
      <c r="BS253" s="39"/>
      <c r="BT253" s="21"/>
      <c r="BU253" s="37"/>
      <c r="BV253" s="40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</row>
    <row r="254" spans="2:95" ht="13.5" customHeight="1">
      <c r="B254" s="155"/>
      <c r="C254" s="160"/>
      <c r="E254" s="109"/>
      <c r="G254" s="152"/>
      <c r="H254" s="20"/>
      <c r="I254" s="74"/>
      <c r="L254" s="59"/>
      <c r="O254" s="35"/>
      <c r="R254" s="59"/>
      <c r="U254" s="35"/>
      <c r="X254" s="59"/>
      <c r="AA254" s="35"/>
      <c r="AD254" s="59"/>
      <c r="AG254" s="37"/>
      <c r="AJ254" s="59"/>
      <c r="AM254" s="37"/>
      <c r="AP254" s="59"/>
      <c r="AS254" s="37"/>
      <c r="AV254" s="59"/>
      <c r="AY254" s="37"/>
      <c r="BB254" s="59"/>
      <c r="BE254" s="37"/>
      <c r="BH254" s="59"/>
      <c r="BK254" s="37"/>
      <c r="BN254" s="59"/>
      <c r="BQ254" s="37"/>
      <c r="BR254" s="36"/>
      <c r="BS254" s="39"/>
      <c r="BT254" s="21"/>
      <c r="BU254" s="37"/>
      <c r="BV254" s="40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</row>
    <row r="255" spans="2:95" ht="13.5" customHeight="1">
      <c r="B255" s="155"/>
      <c r="C255" s="160"/>
      <c r="E255" s="109"/>
      <c r="G255" s="152"/>
      <c r="H255" s="20"/>
      <c r="I255" s="74"/>
      <c r="L255" s="59"/>
      <c r="O255" s="35"/>
      <c r="R255" s="59"/>
      <c r="U255" s="35"/>
      <c r="X255" s="59"/>
      <c r="AA255" s="35"/>
      <c r="AD255" s="59"/>
      <c r="AG255" s="37"/>
      <c r="AJ255" s="59"/>
      <c r="AM255" s="37"/>
      <c r="AP255" s="59"/>
      <c r="AS255" s="37"/>
      <c r="AV255" s="59"/>
      <c r="AY255" s="37"/>
      <c r="BB255" s="59"/>
      <c r="BE255" s="37"/>
      <c r="BH255" s="59"/>
      <c r="BK255" s="37"/>
      <c r="BN255" s="59"/>
      <c r="BQ255" s="37"/>
      <c r="BR255" s="36"/>
      <c r="BS255" s="39"/>
      <c r="BT255" s="21"/>
      <c r="BU255" s="37"/>
      <c r="BV255" s="40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</row>
    <row r="256" spans="2:95" ht="13.5" customHeight="1">
      <c r="B256" s="155"/>
      <c r="C256" s="160"/>
      <c r="E256" s="109"/>
      <c r="G256" s="152"/>
      <c r="H256" s="20"/>
      <c r="I256" s="74"/>
      <c r="L256" s="59"/>
      <c r="O256" s="35"/>
      <c r="R256" s="59"/>
      <c r="U256" s="35"/>
      <c r="X256" s="59"/>
      <c r="AA256" s="35"/>
      <c r="AD256" s="59"/>
      <c r="AG256" s="37"/>
      <c r="AJ256" s="59"/>
      <c r="AM256" s="37"/>
      <c r="AP256" s="59"/>
      <c r="AS256" s="37"/>
      <c r="AV256" s="59"/>
      <c r="AY256" s="37"/>
      <c r="BB256" s="59"/>
      <c r="BE256" s="37"/>
      <c r="BH256" s="59"/>
      <c r="BK256" s="37"/>
      <c r="BN256" s="59"/>
      <c r="BQ256" s="37"/>
      <c r="BR256" s="36"/>
      <c r="BS256" s="39"/>
      <c r="BT256" s="21"/>
      <c r="BU256" s="37"/>
      <c r="BV256" s="40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</row>
    <row r="257" spans="2:95" ht="13.5" customHeight="1">
      <c r="B257" s="155"/>
      <c r="C257" s="160"/>
      <c r="E257" s="109"/>
      <c r="G257" s="152"/>
      <c r="H257" s="20"/>
      <c r="I257" s="74"/>
      <c r="L257" s="59"/>
      <c r="O257" s="35"/>
      <c r="R257" s="59"/>
      <c r="U257" s="35"/>
      <c r="X257" s="59"/>
      <c r="AA257" s="35"/>
      <c r="AD257" s="59"/>
      <c r="AG257" s="37"/>
      <c r="AJ257" s="59"/>
      <c r="AM257" s="37"/>
      <c r="AP257" s="59"/>
      <c r="AS257" s="37"/>
      <c r="AV257" s="59"/>
      <c r="AY257" s="37"/>
      <c r="BB257" s="59"/>
      <c r="BE257" s="37"/>
      <c r="BH257" s="59"/>
      <c r="BK257" s="37"/>
      <c r="BN257" s="59"/>
      <c r="BQ257" s="37"/>
      <c r="BR257" s="36"/>
      <c r="BS257" s="39"/>
      <c r="BT257" s="21"/>
      <c r="BU257" s="37"/>
      <c r="BV257" s="40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</row>
    <row r="258" spans="2:95" ht="13.5" customHeight="1">
      <c r="B258" s="155"/>
      <c r="C258" s="160"/>
      <c r="E258" s="109"/>
      <c r="G258" s="152"/>
      <c r="H258" s="20"/>
      <c r="I258" s="74"/>
      <c r="L258" s="59"/>
      <c r="O258" s="35"/>
      <c r="R258" s="59"/>
      <c r="U258" s="35"/>
      <c r="X258" s="59"/>
      <c r="AA258" s="35"/>
      <c r="AD258" s="59"/>
      <c r="AG258" s="37"/>
      <c r="AJ258" s="59"/>
      <c r="AM258" s="37"/>
      <c r="AP258" s="59"/>
      <c r="AS258" s="37"/>
      <c r="AV258" s="59"/>
      <c r="AY258" s="37"/>
      <c r="BB258" s="59"/>
      <c r="BE258" s="37"/>
      <c r="BH258" s="59"/>
      <c r="BK258" s="37"/>
      <c r="BN258" s="59"/>
      <c r="BQ258" s="37"/>
      <c r="BR258" s="36"/>
      <c r="BS258" s="39"/>
      <c r="BT258" s="21"/>
      <c r="BU258" s="37"/>
      <c r="BV258" s="40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</row>
    <row r="259" spans="2:95" ht="13.5" customHeight="1">
      <c r="B259" s="155"/>
      <c r="C259" s="160"/>
      <c r="E259" s="109"/>
      <c r="G259" s="152"/>
      <c r="H259" s="20"/>
      <c r="I259" s="74"/>
      <c r="L259" s="59"/>
      <c r="O259" s="35"/>
      <c r="R259" s="59"/>
      <c r="U259" s="35"/>
      <c r="X259" s="59"/>
      <c r="AA259" s="35"/>
      <c r="AD259" s="59"/>
      <c r="AG259" s="37"/>
      <c r="AJ259" s="59"/>
      <c r="AM259" s="37"/>
      <c r="AP259" s="59"/>
      <c r="AS259" s="37"/>
      <c r="AV259" s="59"/>
      <c r="AY259" s="37"/>
      <c r="BB259" s="59"/>
      <c r="BE259" s="37"/>
      <c r="BH259" s="59"/>
      <c r="BK259" s="37"/>
      <c r="BN259" s="59"/>
      <c r="BQ259" s="37"/>
      <c r="BR259" s="36"/>
      <c r="BS259" s="39"/>
      <c r="BT259" s="21"/>
      <c r="BU259" s="37"/>
      <c r="BV259" s="40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</row>
    <row r="260" spans="2:95" ht="13.5" customHeight="1">
      <c r="B260" s="155"/>
      <c r="C260" s="160"/>
      <c r="E260" s="109"/>
      <c r="G260" s="152"/>
      <c r="H260" s="20"/>
      <c r="I260" s="74"/>
      <c r="L260" s="59"/>
      <c r="O260" s="35"/>
      <c r="R260" s="59"/>
      <c r="U260" s="35"/>
      <c r="X260" s="59"/>
      <c r="AA260" s="35"/>
      <c r="AD260" s="59"/>
      <c r="AG260" s="37"/>
      <c r="AJ260" s="59"/>
      <c r="AM260" s="37"/>
      <c r="AP260" s="59"/>
      <c r="AS260" s="37"/>
      <c r="AV260" s="59"/>
      <c r="AY260" s="37"/>
      <c r="BB260" s="59"/>
      <c r="BE260" s="37"/>
      <c r="BH260" s="59"/>
      <c r="BK260" s="37"/>
      <c r="BN260" s="59"/>
      <c r="BQ260" s="37"/>
      <c r="BR260" s="36"/>
      <c r="BS260" s="39"/>
      <c r="BT260" s="21"/>
      <c r="BU260" s="37"/>
      <c r="BV260" s="40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</row>
    <row r="261" spans="2:95" ht="13.5" customHeight="1">
      <c r="B261" s="155"/>
      <c r="C261" s="160"/>
      <c r="E261" s="109"/>
      <c r="G261" s="152"/>
      <c r="H261" s="20"/>
      <c r="I261" s="74"/>
      <c r="L261" s="59"/>
      <c r="O261" s="35"/>
      <c r="R261" s="59"/>
      <c r="U261" s="35"/>
      <c r="X261" s="59"/>
      <c r="AA261" s="35"/>
      <c r="AD261" s="59"/>
      <c r="AG261" s="37"/>
      <c r="AJ261" s="59"/>
      <c r="AM261" s="37"/>
      <c r="AP261" s="59"/>
      <c r="AS261" s="37"/>
      <c r="AV261" s="59"/>
      <c r="AY261" s="37"/>
      <c r="BB261" s="59"/>
      <c r="BE261" s="37"/>
      <c r="BH261" s="59"/>
      <c r="BK261" s="37"/>
      <c r="BN261" s="59"/>
      <c r="BQ261" s="37"/>
      <c r="BR261" s="36"/>
      <c r="BS261" s="39"/>
      <c r="BT261" s="21"/>
      <c r="BU261" s="37"/>
      <c r="BV261" s="40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</row>
    <row r="262" spans="2:95" ht="13.5" customHeight="1">
      <c r="B262" s="155"/>
      <c r="C262" s="160"/>
      <c r="E262" s="109"/>
      <c r="G262" s="152"/>
      <c r="H262" s="20"/>
      <c r="I262" s="74"/>
      <c r="L262" s="59"/>
      <c r="O262" s="35"/>
      <c r="R262" s="59"/>
      <c r="U262" s="35"/>
      <c r="X262" s="59"/>
      <c r="AA262" s="35"/>
      <c r="AD262" s="59"/>
      <c r="AG262" s="37"/>
      <c r="AJ262" s="59"/>
      <c r="AM262" s="37"/>
      <c r="AP262" s="59"/>
      <c r="AS262" s="37"/>
      <c r="AV262" s="59"/>
      <c r="AY262" s="37"/>
      <c r="BB262" s="59"/>
      <c r="BE262" s="37"/>
      <c r="BH262" s="59"/>
      <c r="BK262" s="37"/>
      <c r="BN262" s="59"/>
      <c r="BQ262" s="37"/>
      <c r="BR262" s="36"/>
      <c r="BS262" s="39"/>
      <c r="BT262" s="21"/>
      <c r="BU262" s="37"/>
      <c r="BV262" s="40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</row>
    <row r="263" spans="2:95" ht="13.5" customHeight="1">
      <c r="B263" s="155"/>
      <c r="C263" s="160"/>
      <c r="E263" s="109"/>
      <c r="G263" s="152"/>
      <c r="H263" s="20"/>
      <c r="I263" s="74"/>
      <c r="L263" s="59"/>
      <c r="O263" s="35"/>
      <c r="R263" s="59"/>
      <c r="U263" s="35"/>
      <c r="X263" s="59"/>
      <c r="AA263" s="35"/>
      <c r="AD263" s="59"/>
      <c r="AG263" s="37"/>
      <c r="AJ263" s="59"/>
      <c r="AM263" s="37"/>
      <c r="AP263" s="59"/>
      <c r="AS263" s="37"/>
      <c r="AV263" s="59"/>
      <c r="AY263" s="37"/>
      <c r="BB263" s="59"/>
      <c r="BE263" s="37"/>
      <c r="BH263" s="59"/>
      <c r="BK263" s="37"/>
      <c r="BN263" s="59"/>
      <c r="BQ263" s="37"/>
      <c r="BR263" s="36"/>
      <c r="BS263" s="39"/>
      <c r="BT263" s="21"/>
      <c r="BU263" s="37"/>
      <c r="BV263" s="40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</row>
    <row r="264" spans="2:95" ht="13.5" customHeight="1">
      <c r="B264" s="155"/>
      <c r="C264" s="160"/>
      <c r="E264" s="109"/>
      <c r="G264" s="152"/>
      <c r="H264" s="20"/>
      <c r="I264" s="74"/>
      <c r="L264" s="59"/>
      <c r="O264" s="35"/>
      <c r="R264" s="59"/>
      <c r="U264" s="35"/>
      <c r="X264" s="59"/>
      <c r="AA264" s="35"/>
      <c r="AD264" s="59"/>
      <c r="AG264" s="37"/>
      <c r="AJ264" s="59"/>
      <c r="AM264" s="37"/>
      <c r="AP264" s="59"/>
      <c r="AS264" s="37"/>
      <c r="AV264" s="59"/>
      <c r="AY264" s="37"/>
      <c r="BB264" s="59"/>
      <c r="BE264" s="37"/>
      <c r="BH264" s="59"/>
      <c r="BK264" s="37"/>
      <c r="BN264" s="59"/>
      <c r="BQ264" s="37"/>
      <c r="BR264" s="36"/>
      <c r="BS264" s="39"/>
      <c r="BT264" s="21"/>
      <c r="BU264" s="37"/>
      <c r="BV264" s="40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</row>
    <row r="265" spans="2:95" ht="13.5" customHeight="1">
      <c r="B265" s="155"/>
      <c r="C265" s="160"/>
      <c r="E265" s="109"/>
      <c r="G265" s="152"/>
      <c r="H265" s="20"/>
      <c r="I265" s="74"/>
      <c r="L265" s="59"/>
      <c r="O265" s="35"/>
      <c r="R265" s="59"/>
      <c r="U265" s="35"/>
      <c r="X265" s="59"/>
      <c r="AA265" s="35"/>
      <c r="AD265" s="59"/>
      <c r="AG265" s="37"/>
      <c r="AJ265" s="59"/>
      <c r="AM265" s="37"/>
      <c r="AP265" s="59"/>
      <c r="AS265" s="37"/>
      <c r="AV265" s="59"/>
      <c r="AY265" s="37"/>
      <c r="BB265" s="59"/>
      <c r="BE265" s="37"/>
      <c r="BH265" s="59"/>
      <c r="BK265" s="37"/>
      <c r="BN265" s="59"/>
      <c r="BQ265" s="37"/>
      <c r="BR265" s="36"/>
      <c r="BS265" s="39"/>
      <c r="BT265" s="21"/>
      <c r="BU265" s="37"/>
      <c r="BV265" s="40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</row>
    <row r="266" spans="2:95" ht="13.5" customHeight="1">
      <c r="B266" s="155"/>
      <c r="C266" s="160"/>
      <c r="E266" s="109"/>
      <c r="G266" s="152"/>
      <c r="H266" s="20"/>
      <c r="I266" s="74"/>
      <c r="L266" s="59"/>
      <c r="O266" s="35"/>
      <c r="R266" s="59"/>
      <c r="U266" s="35"/>
      <c r="X266" s="59"/>
      <c r="AA266" s="35"/>
      <c r="AD266" s="59"/>
      <c r="AG266" s="37"/>
      <c r="AJ266" s="59"/>
      <c r="AM266" s="37"/>
      <c r="AP266" s="59"/>
      <c r="AS266" s="37"/>
      <c r="AV266" s="59"/>
      <c r="AY266" s="37"/>
      <c r="BB266" s="59"/>
      <c r="BE266" s="37"/>
      <c r="BH266" s="59"/>
      <c r="BK266" s="37"/>
      <c r="BN266" s="59"/>
      <c r="BQ266" s="37"/>
      <c r="BR266" s="36"/>
      <c r="BS266" s="39"/>
      <c r="BT266" s="21"/>
      <c r="BU266" s="37"/>
      <c r="BV266" s="40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</row>
    <row r="267" spans="2:95" ht="13.5" customHeight="1">
      <c r="B267" s="155"/>
      <c r="C267" s="32"/>
      <c r="E267" s="109"/>
      <c r="G267" s="152"/>
      <c r="H267" s="20"/>
      <c r="I267" s="74"/>
      <c r="L267" s="59"/>
      <c r="O267" s="35"/>
      <c r="R267" s="59"/>
      <c r="U267" s="35"/>
      <c r="X267" s="59"/>
      <c r="AA267" s="35"/>
      <c r="AD267" s="59"/>
      <c r="AG267" s="37"/>
      <c r="AJ267" s="59"/>
      <c r="AM267" s="37"/>
      <c r="AP267" s="59"/>
      <c r="AS267" s="37"/>
      <c r="AV267" s="59"/>
      <c r="AY267" s="37"/>
      <c r="BB267" s="59"/>
      <c r="BE267" s="37"/>
      <c r="BH267" s="59"/>
      <c r="BK267" s="37"/>
      <c r="BN267" s="59"/>
      <c r="BQ267" s="37"/>
      <c r="BR267" s="36"/>
      <c r="BS267" s="39"/>
      <c r="BT267" s="21"/>
      <c r="BU267" s="37"/>
      <c r="BV267" s="40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</row>
    <row r="268" spans="2:95" ht="13.5" customHeight="1">
      <c r="B268" s="155"/>
      <c r="C268" s="32"/>
      <c r="E268" s="109"/>
      <c r="G268" s="152"/>
      <c r="H268" s="20"/>
      <c r="I268" s="74"/>
      <c r="L268" s="59"/>
      <c r="O268" s="35"/>
      <c r="R268" s="59"/>
      <c r="U268" s="35"/>
      <c r="X268" s="59"/>
      <c r="AA268" s="35"/>
      <c r="AD268" s="59"/>
      <c r="AG268" s="37"/>
      <c r="AJ268" s="59"/>
      <c r="AM268" s="37"/>
      <c r="AP268" s="59"/>
      <c r="AS268" s="37"/>
      <c r="AV268" s="59"/>
      <c r="AY268" s="37"/>
      <c r="BB268" s="59"/>
      <c r="BE268" s="37"/>
      <c r="BH268" s="59"/>
      <c r="BK268" s="37"/>
      <c r="BN268" s="59"/>
      <c r="BQ268" s="37"/>
      <c r="BR268" s="36"/>
      <c r="BS268" s="39"/>
      <c r="BT268" s="21"/>
      <c r="BU268" s="37"/>
      <c r="BV268" s="40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</row>
    <row r="269" spans="2:95" ht="13.5" customHeight="1">
      <c r="B269" s="155"/>
      <c r="C269" s="32"/>
      <c r="E269" s="109"/>
      <c r="G269" s="152"/>
      <c r="H269" s="20"/>
      <c r="I269" s="74"/>
      <c r="L269" s="59"/>
      <c r="O269" s="35"/>
      <c r="R269" s="59"/>
      <c r="U269" s="35"/>
      <c r="X269" s="59"/>
      <c r="AA269" s="35"/>
      <c r="AD269" s="59"/>
      <c r="AG269" s="37"/>
      <c r="AJ269" s="59"/>
      <c r="AM269" s="37"/>
      <c r="AP269" s="59"/>
      <c r="AS269" s="37"/>
      <c r="AV269" s="59"/>
      <c r="AY269" s="37"/>
      <c r="BB269" s="59"/>
      <c r="BE269" s="37"/>
      <c r="BH269" s="59"/>
      <c r="BK269" s="37"/>
      <c r="BN269" s="59"/>
      <c r="BQ269" s="37"/>
      <c r="BR269" s="36"/>
      <c r="BS269" s="39"/>
      <c r="BT269" s="21"/>
      <c r="BU269" s="37"/>
      <c r="BV269" s="40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</row>
    <row r="270" spans="2:95" ht="13.5" customHeight="1">
      <c r="B270" s="155"/>
      <c r="C270" s="32"/>
      <c r="E270" s="109"/>
      <c r="G270" s="152"/>
      <c r="H270" s="20"/>
      <c r="I270" s="74"/>
      <c r="L270" s="59"/>
      <c r="O270" s="35"/>
      <c r="R270" s="59"/>
      <c r="U270" s="35"/>
      <c r="X270" s="59"/>
      <c r="AA270" s="35"/>
      <c r="AD270" s="59"/>
      <c r="AG270" s="37"/>
      <c r="AJ270" s="59"/>
      <c r="AM270" s="37"/>
      <c r="AP270" s="59"/>
      <c r="AS270" s="37"/>
      <c r="AV270" s="59"/>
      <c r="AY270" s="37"/>
      <c r="BB270" s="59"/>
      <c r="BE270" s="37"/>
      <c r="BH270" s="59"/>
      <c r="BK270" s="37"/>
      <c r="BN270" s="59"/>
      <c r="BQ270" s="37"/>
      <c r="BR270" s="36"/>
      <c r="BS270" s="39"/>
      <c r="BT270" s="21"/>
      <c r="BU270" s="37"/>
      <c r="BV270" s="40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</row>
    <row r="271" spans="2:95" ht="13.5" customHeight="1">
      <c r="B271" s="155"/>
      <c r="C271" s="32"/>
      <c r="E271" s="109"/>
      <c r="G271" s="152"/>
      <c r="H271" s="20"/>
      <c r="I271" s="74"/>
      <c r="L271" s="59"/>
      <c r="O271" s="35"/>
      <c r="R271" s="59"/>
      <c r="U271" s="35"/>
      <c r="X271" s="59"/>
      <c r="AA271" s="35"/>
      <c r="AD271" s="59"/>
      <c r="AG271" s="37"/>
      <c r="AJ271" s="59"/>
      <c r="AM271" s="37"/>
      <c r="AP271" s="59"/>
      <c r="AS271" s="37"/>
      <c r="AV271" s="59"/>
      <c r="AY271" s="37"/>
      <c r="BB271" s="59"/>
      <c r="BE271" s="37"/>
      <c r="BH271" s="59"/>
      <c r="BK271" s="37"/>
      <c r="BN271" s="59"/>
      <c r="BQ271" s="37"/>
      <c r="BR271" s="36"/>
      <c r="BS271" s="39"/>
      <c r="BT271" s="21"/>
      <c r="BU271" s="37"/>
      <c r="BV271" s="40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</row>
    <row r="272" spans="2:95" ht="13.5" customHeight="1">
      <c r="B272" s="155"/>
      <c r="C272" s="32"/>
      <c r="E272" s="109"/>
      <c r="G272" s="152"/>
      <c r="H272" s="20"/>
      <c r="I272" s="74"/>
      <c r="L272" s="59"/>
      <c r="O272" s="35"/>
      <c r="R272" s="59"/>
      <c r="U272" s="35"/>
      <c r="X272" s="59"/>
      <c r="AA272" s="35"/>
      <c r="AD272" s="59"/>
      <c r="AG272" s="37"/>
      <c r="AJ272" s="59"/>
      <c r="AM272" s="37"/>
      <c r="AP272" s="59"/>
      <c r="AS272" s="37"/>
      <c r="AV272" s="59"/>
      <c r="AY272" s="37"/>
      <c r="BB272" s="59"/>
      <c r="BE272" s="37"/>
      <c r="BH272" s="59"/>
      <c r="BK272" s="37"/>
      <c r="BN272" s="59"/>
      <c r="BQ272" s="37"/>
      <c r="BR272" s="36"/>
      <c r="BS272" s="39"/>
      <c r="BT272" s="21"/>
      <c r="BU272" s="37"/>
      <c r="BV272" s="40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</row>
    <row r="273" spans="2:95" ht="13.5" customHeight="1">
      <c r="B273" s="155"/>
      <c r="C273" s="32"/>
      <c r="E273" s="109"/>
      <c r="G273" s="152"/>
      <c r="H273" s="20"/>
      <c r="I273" s="74"/>
      <c r="L273" s="59"/>
      <c r="O273" s="35"/>
      <c r="R273" s="59"/>
      <c r="U273" s="35"/>
      <c r="X273" s="59"/>
      <c r="AA273" s="35"/>
      <c r="AD273" s="59"/>
      <c r="AG273" s="37"/>
      <c r="AJ273" s="59"/>
      <c r="AM273" s="37"/>
      <c r="AP273" s="59"/>
      <c r="AS273" s="37"/>
      <c r="AV273" s="59"/>
      <c r="AY273" s="37"/>
      <c r="BB273" s="59"/>
      <c r="BE273" s="37"/>
      <c r="BH273" s="59"/>
      <c r="BK273" s="37"/>
      <c r="BN273" s="59"/>
      <c r="BQ273" s="37"/>
      <c r="BR273" s="36"/>
      <c r="BS273" s="39"/>
      <c r="BT273" s="21"/>
      <c r="BU273" s="37"/>
      <c r="BV273" s="40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</row>
    <row r="274" spans="2:95" ht="13.5" customHeight="1">
      <c r="B274" s="155"/>
      <c r="C274" s="32"/>
      <c r="E274" s="109"/>
      <c r="G274" s="152"/>
      <c r="H274" s="20"/>
      <c r="I274" s="74"/>
      <c r="L274" s="59"/>
      <c r="O274" s="35"/>
      <c r="R274" s="59"/>
      <c r="U274" s="35"/>
      <c r="X274" s="59"/>
      <c r="AA274" s="35"/>
      <c r="AD274" s="59"/>
      <c r="AG274" s="37"/>
      <c r="AJ274" s="59"/>
      <c r="AM274" s="37"/>
      <c r="AP274" s="59"/>
      <c r="AS274" s="37"/>
      <c r="AV274" s="59"/>
      <c r="AY274" s="37"/>
      <c r="BB274" s="59"/>
      <c r="BE274" s="37"/>
      <c r="BH274" s="59"/>
      <c r="BK274" s="37"/>
      <c r="BN274" s="59"/>
      <c r="BQ274" s="37"/>
      <c r="BR274" s="36"/>
      <c r="BS274" s="39"/>
      <c r="BT274" s="21"/>
      <c r="BU274" s="37"/>
      <c r="BV274" s="40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</row>
    <row r="275" spans="2:95" ht="13.5" customHeight="1">
      <c r="B275" s="155"/>
      <c r="C275" s="32"/>
      <c r="E275" s="109"/>
      <c r="G275" s="152"/>
      <c r="H275" s="20"/>
      <c r="I275" s="74"/>
      <c r="L275" s="59"/>
      <c r="O275" s="35"/>
      <c r="R275" s="59"/>
      <c r="U275" s="35"/>
      <c r="X275" s="59"/>
      <c r="AA275" s="35"/>
      <c r="AD275" s="59"/>
      <c r="AG275" s="37"/>
      <c r="AJ275" s="59"/>
      <c r="AM275" s="37"/>
      <c r="AP275" s="59"/>
      <c r="AS275" s="37"/>
      <c r="AV275" s="59"/>
      <c r="AY275" s="37"/>
      <c r="BB275" s="59"/>
      <c r="BE275" s="37"/>
      <c r="BH275" s="59"/>
      <c r="BK275" s="37"/>
      <c r="BN275" s="59"/>
      <c r="BQ275" s="37"/>
      <c r="BR275" s="36"/>
      <c r="BS275" s="39"/>
      <c r="BT275" s="21"/>
      <c r="BU275" s="37"/>
      <c r="BV275" s="40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</row>
    <row r="276" spans="2:95" ht="13.5" customHeight="1">
      <c r="B276" s="155"/>
      <c r="C276" s="32"/>
      <c r="E276" s="109"/>
      <c r="G276" s="152"/>
      <c r="H276" s="20"/>
      <c r="I276" s="74"/>
      <c r="L276" s="59"/>
      <c r="O276" s="35"/>
      <c r="R276" s="59"/>
      <c r="U276" s="35"/>
      <c r="X276" s="59"/>
      <c r="AA276" s="35"/>
      <c r="AD276" s="59"/>
      <c r="AG276" s="37"/>
      <c r="AJ276" s="59"/>
      <c r="AM276" s="37"/>
      <c r="AP276" s="59"/>
      <c r="AS276" s="37"/>
      <c r="AV276" s="59"/>
      <c r="AY276" s="37"/>
      <c r="BB276" s="59"/>
      <c r="BE276" s="37"/>
      <c r="BH276" s="59"/>
      <c r="BK276" s="37"/>
      <c r="BN276" s="59"/>
      <c r="BQ276" s="37"/>
      <c r="BR276" s="36"/>
      <c r="BS276" s="39"/>
      <c r="BT276" s="21"/>
      <c r="BU276" s="37"/>
      <c r="BV276" s="40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</row>
    <row r="277" spans="2:95" ht="13.5" customHeight="1">
      <c r="B277" s="155"/>
      <c r="C277" s="32"/>
      <c r="E277" s="109"/>
      <c r="G277" s="152"/>
      <c r="H277" s="20"/>
      <c r="I277" s="74"/>
      <c r="L277" s="59"/>
      <c r="O277" s="35"/>
      <c r="R277" s="59"/>
      <c r="U277" s="35"/>
      <c r="X277" s="59"/>
      <c r="AA277" s="35"/>
      <c r="AD277" s="59"/>
      <c r="AG277" s="37"/>
      <c r="AJ277" s="59"/>
      <c r="AM277" s="37"/>
      <c r="AP277" s="59"/>
      <c r="AS277" s="37"/>
      <c r="AV277" s="59"/>
      <c r="AY277" s="37"/>
      <c r="BB277" s="59"/>
      <c r="BE277" s="37"/>
      <c r="BH277" s="59"/>
      <c r="BK277" s="37"/>
      <c r="BN277" s="59"/>
      <c r="BQ277" s="37"/>
      <c r="BR277" s="36"/>
      <c r="BS277" s="39"/>
      <c r="BT277" s="21"/>
      <c r="BU277" s="37"/>
      <c r="BV277" s="40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</row>
    <row r="278" spans="2:95" ht="13.5" customHeight="1">
      <c r="B278" s="155"/>
      <c r="C278" s="32"/>
      <c r="E278" s="109"/>
      <c r="G278" s="152"/>
      <c r="H278" s="20"/>
      <c r="I278" s="74"/>
      <c r="L278" s="59"/>
      <c r="O278" s="35"/>
      <c r="R278" s="59"/>
      <c r="U278" s="35"/>
      <c r="X278" s="59"/>
      <c r="AA278" s="35"/>
      <c r="AD278" s="59"/>
      <c r="AG278" s="37"/>
      <c r="AJ278" s="59"/>
      <c r="AM278" s="37"/>
      <c r="AP278" s="59"/>
      <c r="AS278" s="37"/>
      <c r="AV278" s="59"/>
      <c r="AY278" s="37"/>
      <c r="BB278" s="59"/>
      <c r="BE278" s="37"/>
      <c r="BH278" s="59"/>
      <c r="BK278" s="37"/>
      <c r="BN278" s="59"/>
      <c r="BQ278" s="37"/>
      <c r="BR278" s="36"/>
      <c r="BS278" s="39"/>
      <c r="BT278" s="21"/>
      <c r="BU278" s="37"/>
      <c r="BV278" s="40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</row>
    <row r="279" spans="2:95" ht="13.5" customHeight="1">
      <c r="B279" s="155"/>
      <c r="C279" s="32"/>
      <c r="E279" s="109"/>
      <c r="G279" s="152"/>
      <c r="H279" s="20"/>
      <c r="I279" s="74"/>
      <c r="L279" s="59"/>
      <c r="O279" s="35"/>
      <c r="R279" s="59"/>
      <c r="U279" s="35"/>
      <c r="X279" s="59"/>
      <c r="AA279" s="35"/>
      <c r="AD279" s="59"/>
      <c r="AG279" s="37"/>
      <c r="AJ279" s="59"/>
      <c r="AM279" s="37"/>
      <c r="AP279" s="59"/>
      <c r="AS279" s="37"/>
      <c r="AV279" s="59"/>
      <c r="AY279" s="37"/>
      <c r="BB279" s="59"/>
      <c r="BE279" s="37"/>
      <c r="BH279" s="59"/>
      <c r="BK279" s="37"/>
      <c r="BN279" s="59"/>
      <c r="BQ279" s="37"/>
      <c r="BR279" s="36"/>
      <c r="BS279" s="39"/>
      <c r="BT279" s="21"/>
      <c r="BU279" s="37"/>
      <c r="BV279" s="40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</row>
    <row r="280" spans="2:95" ht="13.5" customHeight="1">
      <c r="B280" s="155"/>
      <c r="C280" s="32"/>
      <c r="E280" s="109"/>
      <c r="G280" s="152"/>
      <c r="H280" s="20"/>
      <c r="I280" s="74"/>
      <c r="L280" s="59"/>
      <c r="O280" s="35"/>
      <c r="R280" s="59"/>
      <c r="U280" s="35"/>
      <c r="X280" s="59"/>
      <c r="AA280" s="35"/>
      <c r="AD280" s="59"/>
      <c r="AG280" s="37"/>
      <c r="AJ280" s="59"/>
      <c r="AM280" s="37"/>
      <c r="AP280" s="59"/>
      <c r="AS280" s="37"/>
      <c r="AV280" s="59"/>
      <c r="AY280" s="37"/>
      <c r="BB280" s="59"/>
      <c r="BE280" s="37"/>
      <c r="BH280" s="59"/>
      <c r="BK280" s="37"/>
      <c r="BN280" s="59"/>
      <c r="BQ280" s="37"/>
      <c r="BR280" s="36"/>
      <c r="BS280" s="39"/>
      <c r="BT280" s="21"/>
      <c r="BU280" s="37"/>
      <c r="BV280" s="40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</row>
    <row r="281" spans="2:95" ht="13.5" customHeight="1">
      <c r="B281" s="155"/>
      <c r="C281" s="32"/>
      <c r="E281" s="109"/>
      <c r="G281" s="152"/>
      <c r="H281" s="20"/>
      <c r="I281" s="74"/>
      <c r="L281" s="59"/>
      <c r="O281" s="35"/>
      <c r="R281" s="59"/>
      <c r="U281" s="35"/>
      <c r="X281" s="59"/>
      <c r="AA281" s="35"/>
      <c r="AD281" s="59"/>
      <c r="AG281" s="37"/>
      <c r="AJ281" s="59"/>
      <c r="AM281" s="37"/>
      <c r="AP281" s="59"/>
      <c r="AS281" s="37"/>
      <c r="AV281" s="59"/>
      <c r="AY281" s="37"/>
      <c r="BB281" s="59"/>
      <c r="BE281" s="37"/>
      <c r="BH281" s="59"/>
      <c r="BK281" s="37"/>
      <c r="BN281" s="59"/>
      <c r="BQ281" s="37"/>
      <c r="BR281" s="36"/>
      <c r="BS281" s="39"/>
      <c r="BT281" s="21"/>
      <c r="BU281" s="37"/>
      <c r="BV281" s="40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</row>
    <row r="282" spans="2:95" ht="13.5" customHeight="1">
      <c r="B282" s="155"/>
      <c r="C282" s="32"/>
      <c r="E282" s="109"/>
      <c r="G282" s="152"/>
      <c r="H282" s="20"/>
      <c r="I282" s="74"/>
      <c r="L282" s="59"/>
      <c r="O282" s="35"/>
      <c r="R282" s="59"/>
      <c r="U282" s="35"/>
      <c r="X282" s="59"/>
      <c r="AA282" s="35"/>
      <c r="AD282" s="59"/>
      <c r="AG282" s="37"/>
      <c r="AJ282" s="59"/>
      <c r="AM282" s="37"/>
      <c r="AP282" s="59"/>
      <c r="AS282" s="37"/>
      <c r="AV282" s="59"/>
      <c r="AY282" s="37"/>
      <c r="BB282" s="59"/>
      <c r="BE282" s="37"/>
      <c r="BH282" s="59"/>
      <c r="BK282" s="37"/>
      <c r="BN282" s="59"/>
      <c r="BQ282" s="37"/>
      <c r="BR282" s="36"/>
      <c r="BS282" s="39"/>
      <c r="BT282" s="21"/>
      <c r="BU282" s="37"/>
      <c r="BV282" s="40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</row>
    <row r="283" spans="2:95" ht="13.5" customHeight="1">
      <c r="B283" s="155"/>
      <c r="C283" s="32"/>
      <c r="E283" s="109"/>
      <c r="G283" s="152"/>
      <c r="H283" s="20"/>
      <c r="I283" s="74"/>
      <c r="L283" s="59"/>
      <c r="O283" s="35"/>
      <c r="R283" s="59"/>
      <c r="U283" s="35"/>
      <c r="X283" s="59"/>
      <c r="AA283" s="35"/>
      <c r="AD283" s="59"/>
      <c r="AG283" s="37"/>
      <c r="AJ283" s="59"/>
      <c r="AM283" s="37"/>
      <c r="AP283" s="59"/>
      <c r="AS283" s="37"/>
      <c r="AV283" s="59"/>
      <c r="AY283" s="37"/>
      <c r="BB283" s="59"/>
      <c r="BE283" s="37"/>
      <c r="BH283" s="59"/>
      <c r="BK283" s="37"/>
      <c r="BN283" s="59"/>
      <c r="BQ283" s="37"/>
      <c r="BR283" s="36"/>
      <c r="BS283" s="39"/>
      <c r="BT283" s="21"/>
      <c r="BU283" s="37"/>
      <c r="BV283" s="40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</row>
    <row r="284" spans="2:95" ht="13.5" customHeight="1">
      <c r="B284" s="155"/>
      <c r="C284" s="32"/>
      <c r="E284" s="109"/>
      <c r="G284" s="152"/>
      <c r="H284" s="20"/>
      <c r="I284" s="74"/>
      <c r="L284" s="59"/>
      <c r="O284" s="35"/>
      <c r="R284" s="59"/>
      <c r="U284" s="35"/>
      <c r="X284" s="59"/>
      <c r="AA284" s="35"/>
      <c r="AD284" s="59"/>
      <c r="AG284" s="37"/>
      <c r="AJ284" s="59"/>
      <c r="AM284" s="37"/>
      <c r="AP284" s="59"/>
      <c r="AS284" s="37"/>
      <c r="AV284" s="59"/>
      <c r="AY284" s="37"/>
      <c r="BB284" s="59"/>
      <c r="BE284" s="37"/>
      <c r="BH284" s="59"/>
      <c r="BK284" s="37"/>
      <c r="BN284" s="59"/>
      <c r="BQ284" s="37"/>
      <c r="BR284" s="36"/>
      <c r="BS284" s="39"/>
      <c r="BT284" s="21"/>
      <c r="BU284" s="37"/>
      <c r="BV284" s="40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</row>
    <row r="285" spans="2:95" ht="13.5" customHeight="1">
      <c r="B285" s="155"/>
      <c r="C285" s="32"/>
      <c r="E285" s="109"/>
      <c r="G285" s="152"/>
      <c r="H285" s="20"/>
      <c r="I285" s="74"/>
      <c r="L285" s="59"/>
      <c r="O285" s="35"/>
      <c r="R285" s="59"/>
      <c r="U285" s="35"/>
      <c r="X285" s="59"/>
      <c r="AA285" s="35"/>
      <c r="AD285" s="59"/>
      <c r="AG285" s="37"/>
      <c r="AJ285" s="59"/>
      <c r="AM285" s="37"/>
      <c r="AP285" s="59"/>
      <c r="AS285" s="37"/>
      <c r="AV285" s="59"/>
      <c r="AY285" s="37"/>
      <c r="BB285" s="59"/>
      <c r="BE285" s="37"/>
      <c r="BH285" s="59"/>
      <c r="BK285" s="37"/>
      <c r="BN285" s="59"/>
      <c r="BQ285" s="37"/>
      <c r="BR285" s="36"/>
      <c r="BS285" s="39"/>
      <c r="BT285" s="21"/>
      <c r="BU285" s="37"/>
      <c r="BV285" s="40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</row>
    <row r="286" spans="2:95" ht="13.5" customHeight="1">
      <c r="B286" s="155"/>
      <c r="C286" s="32"/>
      <c r="E286" s="109"/>
      <c r="G286" s="152"/>
      <c r="H286" s="20"/>
      <c r="I286" s="74"/>
      <c r="L286" s="59"/>
      <c r="O286" s="35"/>
      <c r="R286" s="59"/>
      <c r="U286" s="35"/>
      <c r="X286" s="59"/>
      <c r="AA286" s="35"/>
      <c r="AD286" s="59"/>
      <c r="AG286" s="37"/>
      <c r="AJ286" s="59"/>
      <c r="AM286" s="37"/>
      <c r="AP286" s="59"/>
      <c r="AS286" s="37"/>
      <c r="AV286" s="59"/>
      <c r="AY286" s="37"/>
      <c r="BB286" s="59"/>
      <c r="BE286" s="37"/>
      <c r="BH286" s="59"/>
      <c r="BK286" s="37"/>
      <c r="BN286" s="59"/>
      <c r="BQ286" s="37"/>
      <c r="BR286" s="36"/>
      <c r="BS286" s="39"/>
      <c r="BT286" s="21"/>
      <c r="BU286" s="37"/>
      <c r="BV286" s="40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</row>
    <row r="287" spans="2:95" ht="13.5" customHeight="1">
      <c r="B287" s="155"/>
      <c r="C287" s="32"/>
      <c r="E287" s="109"/>
      <c r="G287" s="152"/>
      <c r="H287" s="20"/>
      <c r="I287" s="74"/>
      <c r="L287" s="59"/>
      <c r="O287" s="35"/>
      <c r="R287" s="59"/>
      <c r="U287" s="35"/>
      <c r="X287" s="59"/>
      <c r="AA287" s="35"/>
      <c r="AD287" s="59"/>
      <c r="AG287" s="37"/>
      <c r="AJ287" s="59"/>
      <c r="AM287" s="37"/>
      <c r="AP287" s="59"/>
      <c r="AS287" s="37"/>
      <c r="AV287" s="59"/>
      <c r="AY287" s="37"/>
      <c r="BB287" s="59"/>
      <c r="BE287" s="37"/>
      <c r="BH287" s="59"/>
      <c r="BK287" s="37"/>
      <c r="BN287" s="59"/>
      <c r="BQ287" s="37"/>
      <c r="BR287" s="36"/>
      <c r="BS287" s="39"/>
      <c r="BT287" s="21"/>
      <c r="BU287" s="37"/>
      <c r="BV287" s="40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</row>
    <row r="288" spans="2:95" ht="13.5" customHeight="1">
      <c r="B288" s="155"/>
      <c r="C288" s="32"/>
      <c r="E288" s="109"/>
      <c r="G288" s="152"/>
      <c r="H288" s="20"/>
      <c r="I288" s="74"/>
      <c r="L288" s="59"/>
      <c r="O288" s="35"/>
      <c r="R288" s="59"/>
      <c r="U288" s="35"/>
      <c r="X288" s="59"/>
      <c r="AA288" s="35"/>
      <c r="AD288" s="59"/>
      <c r="AG288" s="37"/>
      <c r="AJ288" s="59"/>
      <c r="AM288" s="37"/>
      <c r="AP288" s="59"/>
      <c r="AS288" s="37"/>
      <c r="AV288" s="59"/>
      <c r="AY288" s="37"/>
      <c r="BB288" s="59"/>
      <c r="BE288" s="37"/>
      <c r="BH288" s="59"/>
      <c r="BK288" s="37"/>
      <c r="BN288" s="59"/>
      <c r="BQ288" s="37"/>
      <c r="BR288" s="36"/>
      <c r="BS288" s="39"/>
      <c r="BT288" s="21"/>
      <c r="BU288" s="37"/>
      <c r="BV288" s="40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</row>
    <row r="289" spans="2:95" ht="13.5" customHeight="1">
      <c r="B289" s="155"/>
      <c r="C289" s="32"/>
      <c r="E289" s="109"/>
      <c r="G289" s="152"/>
      <c r="H289" s="20"/>
      <c r="I289" s="74"/>
      <c r="L289" s="59"/>
      <c r="O289" s="35"/>
      <c r="R289" s="59"/>
      <c r="U289" s="35"/>
      <c r="X289" s="59"/>
      <c r="AA289" s="35"/>
      <c r="AD289" s="59"/>
      <c r="AG289" s="37"/>
      <c r="AJ289" s="59"/>
      <c r="AM289" s="37"/>
      <c r="AP289" s="59"/>
      <c r="AS289" s="37"/>
      <c r="AV289" s="59"/>
      <c r="AY289" s="37"/>
      <c r="BB289" s="59"/>
      <c r="BE289" s="37"/>
      <c r="BH289" s="59"/>
      <c r="BK289" s="37"/>
      <c r="BN289" s="59"/>
      <c r="BQ289" s="37"/>
      <c r="BR289" s="36"/>
      <c r="BS289" s="39"/>
      <c r="BT289" s="21"/>
      <c r="BU289" s="37"/>
      <c r="BV289" s="40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</row>
    <row r="290" spans="2:95" ht="13.5" customHeight="1">
      <c r="B290" s="155"/>
      <c r="C290" s="32"/>
      <c r="E290" s="109"/>
      <c r="G290" s="152"/>
      <c r="H290" s="20"/>
      <c r="I290" s="74"/>
      <c r="L290" s="59"/>
      <c r="O290" s="35"/>
      <c r="R290" s="59"/>
      <c r="U290" s="35"/>
      <c r="X290" s="59"/>
      <c r="AA290" s="35"/>
      <c r="AD290" s="59"/>
      <c r="AG290" s="37"/>
      <c r="AJ290" s="59"/>
      <c r="AM290" s="37"/>
      <c r="AP290" s="59"/>
      <c r="AS290" s="37"/>
      <c r="AV290" s="59"/>
      <c r="AY290" s="37"/>
      <c r="BB290" s="59"/>
      <c r="BE290" s="37"/>
      <c r="BH290" s="59"/>
      <c r="BK290" s="37"/>
      <c r="BN290" s="59"/>
      <c r="BQ290" s="37"/>
      <c r="BR290" s="36"/>
      <c r="BS290" s="39"/>
      <c r="BT290" s="21"/>
      <c r="BU290" s="37"/>
      <c r="BV290" s="40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</row>
    <row r="291" spans="2:95" ht="13.5" customHeight="1">
      <c r="B291" s="155"/>
      <c r="C291" s="32"/>
      <c r="E291" s="109"/>
      <c r="G291" s="152"/>
      <c r="H291" s="20"/>
      <c r="I291" s="74"/>
      <c r="L291" s="59"/>
      <c r="O291" s="35"/>
      <c r="R291" s="59"/>
      <c r="U291" s="35"/>
      <c r="X291" s="59"/>
      <c r="AA291" s="35"/>
      <c r="AD291" s="59"/>
      <c r="AG291" s="37"/>
      <c r="AJ291" s="59"/>
      <c r="AM291" s="37"/>
      <c r="AP291" s="59"/>
      <c r="AS291" s="37"/>
      <c r="AV291" s="59"/>
      <c r="AY291" s="37"/>
      <c r="BB291" s="59"/>
      <c r="BE291" s="37"/>
      <c r="BH291" s="59"/>
      <c r="BK291" s="37"/>
      <c r="BN291" s="59"/>
      <c r="BQ291" s="37"/>
      <c r="BR291" s="36"/>
      <c r="BS291" s="39"/>
      <c r="BT291" s="21"/>
      <c r="BU291" s="37"/>
      <c r="BV291" s="40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</row>
    <row r="292" spans="2:95" ht="13.5" customHeight="1">
      <c r="B292" s="155"/>
      <c r="C292" s="32"/>
      <c r="E292" s="109"/>
      <c r="G292" s="152"/>
      <c r="H292" s="20"/>
      <c r="I292" s="74"/>
      <c r="L292" s="59"/>
      <c r="O292" s="35"/>
      <c r="R292" s="59"/>
      <c r="U292" s="35"/>
      <c r="X292" s="59"/>
      <c r="AA292" s="35"/>
      <c r="AD292" s="59"/>
      <c r="AG292" s="37"/>
      <c r="AJ292" s="59"/>
      <c r="AM292" s="37"/>
      <c r="AP292" s="59"/>
      <c r="AS292" s="37"/>
      <c r="AV292" s="59"/>
      <c r="AY292" s="37"/>
      <c r="BB292" s="59"/>
      <c r="BE292" s="37"/>
      <c r="BH292" s="59"/>
      <c r="BK292" s="37"/>
      <c r="BN292" s="59"/>
      <c r="BQ292" s="37"/>
      <c r="BR292" s="36"/>
      <c r="BS292" s="39"/>
      <c r="BT292" s="21"/>
      <c r="BU292" s="37"/>
      <c r="BV292" s="40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</row>
    <row r="293" spans="2:95" ht="13.5" customHeight="1">
      <c r="B293" s="155"/>
      <c r="C293" s="32"/>
      <c r="E293" s="109"/>
      <c r="G293" s="152"/>
      <c r="H293" s="20"/>
      <c r="I293" s="74"/>
      <c r="L293" s="59"/>
      <c r="O293" s="35"/>
      <c r="R293" s="59"/>
      <c r="U293" s="35"/>
      <c r="X293" s="59"/>
      <c r="AA293" s="35"/>
      <c r="AD293" s="59"/>
      <c r="AG293" s="37"/>
      <c r="AJ293" s="59"/>
      <c r="AM293" s="37"/>
      <c r="AP293" s="59"/>
      <c r="AS293" s="37"/>
      <c r="AV293" s="59"/>
      <c r="AY293" s="37"/>
      <c r="BB293" s="59"/>
      <c r="BE293" s="37"/>
      <c r="BH293" s="59"/>
      <c r="BK293" s="37"/>
      <c r="BN293" s="59"/>
      <c r="BQ293" s="37"/>
      <c r="BR293" s="36"/>
      <c r="BS293" s="39"/>
      <c r="BT293" s="21"/>
      <c r="BU293" s="37"/>
      <c r="BV293" s="40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</row>
    <row r="294" spans="2:95" ht="13.5" customHeight="1">
      <c r="B294" s="155"/>
      <c r="C294" s="32"/>
      <c r="E294" s="109"/>
      <c r="G294" s="152"/>
      <c r="H294" s="20"/>
      <c r="I294" s="74"/>
      <c r="L294" s="59"/>
      <c r="O294" s="35"/>
      <c r="R294" s="59"/>
      <c r="U294" s="35"/>
      <c r="X294" s="59"/>
      <c r="AA294" s="35"/>
      <c r="AD294" s="59"/>
      <c r="AG294" s="37"/>
      <c r="AJ294" s="59"/>
      <c r="AM294" s="37"/>
      <c r="AP294" s="59"/>
      <c r="AS294" s="37"/>
      <c r="AV294" s="59"/>
      <c r="AY294" s="37"/>
      <c r="BB294" s="59"/>
      <c r="BE294" s="37"/>
      <c r="BH294" s="59"/>
      <c r="BK294" s="37"/>
      <c r="BN294" s="59"/>
      <c r="BQ294" s="37"/>
      <c r="BR294" s="36"/>
      <c r="BS294" s="39"/>
      <c r="BT294" s="21"/>
      <c r="BU294" s="37"/>
      <c r="BV294" s="40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</row>
    <row r="295" spans="2:95" ht="13.5" customHeight="1">
      <c r="B295" s="155"/>
      <c r="C295" s="32"/>
      <c r="E295" s="109"/>
      <c r="G295" s="152"/>
      <c r="H295" s="20"/>
      <c r="I295" s="74"/>
      <c r="L295" s="59"/>
      <c r="O295" s="35"/>
      <c r="R295" s="59"/>
      <c r="U295" s="35"/>
      <c r="X295" s="59"/>
      <c r="AA295" s="35"/>
      <c r="AD295" s="59"/>
      <c r="AG295" s="37"/>
      <c r="AJ295" s="59"/>
      <c r="AM295" s="37"/>
      <c r="AP295" s="59"/>
      <c r="AS295" s="37"/>
      <c r="AV295" s="59"/>
      <c r="AY295" s="37"/>
      <c r="BB295" s="59"/>
      <c r="BE295" s="37"/>
      <c r="BH295" s="59"/>
      <c r="BK295" s="37"/>
      <c r="BN295" s="59"/>
      <c r="BQ295" s="37"/>
      <c r="BR295" s="36"/>
      <c r="BS295" s="39"/>
      <c r="BT295" s="21"/>
      <c r="BU295" s="37"/>
      <c r="BV295" s="40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</row>
    <row r="296" spans="2:95" ht="13.5" customHeight="1">
      <c r="B296" s="155"/>
      <c r="C296" s="32"/>
      <c r="E296" s="109"/>
      <c r="G296" s="152"/>
      <c r="H296" s="20"/>
      <c r="I296" s="74"/>
      <c r="L296" s="59"/>
      <c r="O296" s="35"/>
      <c r="R296" s="59"/>
      <c r="U296" s="35"/>
      <c r="X296" s="59"/>
      <c r="AA296" s="35"/>
      <c r="AD296" s="59"/>
      <c r="AG296" s="37"/>
      <c r="AJ296" s="59"/>
      <c r="AM296" s="37"/>
      <c r="AP296" s="59"/>
      <c r="AS296" s="37"/>
      <c r="AV296" s="59"/>
      <c r="AY296" s="37"/>
      <c r="BB296" s="59"/>
      <c r="BE296" s="37"/>
      <c r="BH296" s="59"/>
      <c r="BK296" s="37"/>
      <c r="BN296" s="59"/>
      <c r="BQ296" s="37"/>
      <c r="BR296" s="36"/>
      <c r="BS296" s="39"/>
      <c r="BT296" s="21"/>
      <c r="BU296" s="37"/>
      <c r="BV296" s="40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</row>
    <row r="297" spans="2:95" ht="13.5" customHeight="1">
      <c r="B297" s="155"/>
      <c r="C297" s="32"/>
      <c r="E297" s="109"/>
      <c r="G297" s="152"/>
      <c r="H297" s="20"/>
      <c r="I297" s="74"/>
      <c r="L297" s="59"/>
      <c r="O297" s="35"/>
      <c r="R297" s="59"/>
      <c r="U297" s="35"/>
      <c r="X297" s="59"/>
      <c r="AA297" s="35"/>
      <c r="AD297" s="59"/>
      <c r="AG297" s="37"/>
      <c r="AJ297" s="59"/>
      <c r="AM297" s="37"/>
      <c r="AP297" s="59"/>
      <c r="AS297" s="37"/>
      <c r="AV297" s="59"/>
      <c r="AY297" s="37"/>
      <c r="BB297" s="59"/>
      <c r="BE297" s="37"/>
      <c r="BH297" s="59"/>
      <c r="BK297" s="37"/>
      <c r="BN297" s="59"/>
      <c r="BQ297" s="37"/>
      <c r="BR297" s="36"/>
      <c r="BS297" s="39"/>
      <c r="BT297" s="21"/>
      <c r="BU297" s="37"/>
      <c r="BV297" s="40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</row>
    <row r="298" spans="2:95" ht="13.5" customHeight="1">
      <c r="B298" s="155"/>
      <c r="C298" s="32"/>
      <c r="E298" s="109"/>
      <c r="G298" s="152"/>
      <c r="H298" s="20"/>
      <c r="I298" s="74"/>
      <c r="L298" s="59"/>
      <c r="O298" s="35"/>
      <c r="R298" s="59"/>
      <c r="U298" s="35"/>
      <c r="X298" s="59"/>
      <c r="AA298" s="35"/>
      <c r="AD298" s="59"/>
      <c r="AG298" s="37"/>
      <c r="AJ298" s="59"/>
      <c r="AM298" s="37"/>
      <c r="AP298" s="59"/>
      <c r="AS298" s="37"/>
      <c r="AV298" s="59"/>
      <c r="AY298" s="37"/>
      <c r="BB298" s="59"/>
      <c r="BE298" s="37"/>
      <c r="BH298" s="59"/>
      <c r="BK298" s="37"/>
      <c r="BN298" s="59"/>
      <c r="BQ298" s="37"/>
      <c r="BR298" s="36"/>
      <c r="BS298" s="39"/>
      <c r="BT298" s="21"/>
      <c r="BU298" s="37"/>
      <c r="BV298" s="40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</row>
    <row r="299" spans="2:95" ht="13.5" customHeight="1">
      <c r="B299" s="155"/>
      <c r="C299" s="32"/>
      <c r="E299" s="109"/>
      <c r="G299" s="152"/>
      <c r="H299" s="20"/>
      <c r="I299" s="74"/>
      <c r="L299" s="59"/>
      <c r="O299" s="35"/>
      <c r="R299" s="59"/>
      <c r="U299" s="35"/>
      <c r="X299" s="59"/>
      <c r="AA299" s="35"/>
      <c r="AD299" s="59"/>
      <c r="AG299" s="37"/>
      <c r="AJ299" s="59"/>
      <c r="AM299" s="37"/>
      <c r="AP299" s="59"/>
      <c r="AS299" s="37"/>
      <c r="AV299" s="59"/>
      <c r="AY299" s="37"/>
      <c r="BB299" s="59"/>
      <c r="BE299" s="37"/>
      <c r="BH299" s="59"/>
      <c r="BK299" s="37"/>
      <c r="BN299" s="59"/>
      <c r="BQ299" s="37"/>
      <c r="BR299" s="36"/>
      <c r="BS299" s="39"/>
      <c r="BT299" s="21"/>
      <c r="BU299" s="37"/>
      <c r="BV299" s="40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</row>
    <row r="300" spans="2:95" ht="13.5" customHeight="1">
      <c r="B300" s="155"/>
      <c r="C300" s="32"/>
      <c r="E300" s="109"/>
      <c r="G300" s="152"/>
      <c r="H300" s="20"/>
      <c r="I300" s="74"/>
      <c r="L300" s="59"/>
      <c r="O300" s="35"/>
      <c r="R300" s="59"/>
      <c r="U300" s="35"/>
      <c r="X300" s="59"/>
      <c r="AA300" s="35"/>
      <c r="AD300" s="59"/>
      <c r="AG300" s="37"/>
      <c r="AJ300" s="59"/>
      <c r="AM300" s="37"/>
      <c r="AP300" s="59"/>
      <c r="AS300" s="37"/>
      <c r="AV300" s="59"/>
      <c r="AY300" s="37"/>
      <c r="BB300" s="59"/>
      <c r="BE300" s="37"/>
      <c r="BH300" s="59"/>
      <c r="BK300" s="37"/>
      <c r="BN300" s="59"/>
      <c r="BQ300" s="37"/>
      <c r="BR300" s="36"/>
      <c r="BS300" s="39"/>
      <c r="BT300" s="21"/>
      <c r="BU300" s="37"/>
      <c r="BV300" s="40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</row>
    <row r="301" spans="2:95" ht="13.5" customHeight="1">
      <c r="B301" s="155"/>
      <c r="C301" s="32"/>
      <c r="E301" s="109"/>
      <c r="G301" s="152"/>
      <c r="H301" s="20"/>
      <c r="I301" s="74"/>
      <c r="L301" s="59"/>
      <c r="O301" s="35"/>
      <c r="R301" s="59"/>
      <c r="U301" s="35"/>
      <c r="X301" s="59"/>
      <c r="AA301" s="35"/>
      <c r="AD301" s="59"/>
      <c r="AG301" s="37"/>
      <c r="AJ301" s="59"/>
      <c r="AM301" s="37"/>
      <c r="AP301" s="59"/>
      <c r="AS301" s="37"/>
      <c r="AV301" s="59"/>
      <c r="AY301" s="37"/>
      <c r="BB301" s="59"/>
      <c r="BE301" s="37"/>
      <c r="BH301" s="59"/>
      <c r="BK301" s="37"/>
      <c r="BN301" s="59"/>
      <c r="BQ301" s="37"/>
      <c r="BR301" s="36"/>
      <c r="BS301" s="39"/>
      <c r="BT301" s="21"/>
      <c r="BU301" s="37"/>
      <c r="BV301" s="40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</row>
    <row r="302" spans="2:95" ht="13.5" customHeight="1">
      <c r="B302" s="155"/>
      <c r="C302" s="32"/>
      <c r="E302" s="109"/>
      <c r="G302" s="152"/>
      <c r="H302" s="20"/>
      <c r="I302" s="74"/>
      <c r="L302" s="59"/>
      <c r="O302" s="35"/>
      <c r="R302" s="59"/>
      <c r="U302" s="35"/>
      <c r="X302" s="59"/>
      <c r="AA302" s="35"/>
      <c r="AD302" s="59"/>
      <c r="AG302" s="37"/>
      <c r="AJ302" s="59"/>
      <c r="AM302" s="37"/>
      <c r="AP302" s="59"/>
      <c r="AS302" s="37"/>
      <c r="AV302" s="59"/>
      <c r="AY302" s="37"/>
      <c r="BB302" s="59"/>
      <c r="BE302" s="37"/>
      <c r="BH302" s="59"/>
      <c r="BK302" s="37"/>
      <c r="BN302" s="59"/>
      <c r="BQ302" s="37"/>
      <c r="BR302" s="36"/>
      <c r="BS302" s="39"/>
      <c r="BT302" s="21"/>
      <c r="BU302" s="37"/>
      <c r="BV302" s="40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</row>
    <row r="303" spans="2:95" ht="13.5" customHeight="1">
      <c r="B303" s="155"/>
      <c r="C303" s="32"/>
      <c r="E303" s="109"/>
      <c r="G303" s="152"/>
      <c r="H303" s="20"/>
      <c r="I303" s="74"/>
      <c r="L303" s="59"/>
      <c r="O303" s="35"/>
      <c r="R303" s="59"/>
      <c r="U303" s="35"/>
      <c r="X303" s="59"/>
      <c r="AA303" s="35"/>
      <c r="AD303" s="59"/>
      <c r="AG303" s="37"/>
      <c r="AJ303" s="59"/>
      <c r="AM303" s="37"/>
      <c r="AP303" s="59"/>
      <c r="AS303" s="37"/>
      <c r="AV303" s="59"/>
      <c r="AY303" s="37"/>
      <c r="BB303" s="59"/>
      <c r="BE303" s="37"/>
      <c r="BH303" s="59"/>
      <c r="BK303" s="37"/>
      <c r="BN303" s="59"/>
      <c r="BQ303" s="37"/>
      <c r="BR303" s="36"/>
      <c r="BS303" s="39"/>
      <c r="BT303" s="21"/>
      <c r="BU303" s="37"/>
      <c r="BV303" s="40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</row>
    <row r="304" spans="2:95" ht="13.5" customHeight="1">
      <c r="B304" s="155"/>
      <c r="C304" s="32"/>
      <c r="E304" s="109"/>
      <c r="G304" s="152"/>
      <c r="H304" s="20"/>
      <c r="I304" s="74"/>
      <c r="L304" s="59"/>
      <c r="O304" s="35"/>
      <c r="R304" s="59"/>
      <c r="U304" s="35"/>
      <c r="X304" s="59"/>
      <c r="AA304" s="35"/>
      <c r="AD304" s="59"/>
      <c r="AG304" s="37"/>
      <c r="AJ304" s="59"/>
      <c r="AM304" s="37"/>
      <c r="AP304" s="59"/>
      <c r="AS304" s="37"/>
      <c r="AV304" s="59"/>
      <c r="AY304" s="37"/>
      <c r="BB304" s="59"/>
      <c r="BE304" s="37"/>
      <c r="BH304" s="59"/>
      <c r="BK304" s="37"/>
      <c r="BN304" s="59"/>
      <c r="BQ304" s="37"/>
      <c r="BR304" s="36"/>
      <c r="BS304" s="39"/>
      <c r="BT304" s="21"/>
      <c r="BU304" s="37"/>
      <c r="BV304" s="40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</row>
    <row r="305" spans="2:95" ht="13.5" customHeight="1">
      <c r="B305" s="155"/>
      <c r="C305" s="32"/>
      <c r="E305" s="109"/>
      <c r="G305" s="152"/>
      <c r="H305" s="20"/>
      <c r="I305" s="74"/>
      <c r="L305" s="59"/>
      <c r="O305" s="35"/>
      <c r="R305" s="59"/>
      <c r="U305" s="35"/>
      <c r="X305" s="59"/>
      <c r="AA305" s="35"/>
      <c r="AD305" s="59"/>
      <c r="AG305" s="37"/>
      <c r="AJ305" s="59"/>
      <c r="AM305" s="37"/>
      <c r="AP305" s="59"/>
      <c r="AS305" s="37"/>
      <c r="AV305" s="59"/>
      <c r="AY305" s="37"/>
      <c r="BB305" s="59"/>
      <c r="BE305" s="37"/>
      <c r="BH305" s="59"/>
      <c r="BK305" s="37"/>
      <c r="BN305" s="59"/>
      <c r="BQ305" s="37"/>
      <c r="BR305" s="36"/>
      <c r="BS305" s="39"/>
      <c r="BT305" s="21"/>
      <c r="BU305" s="37"/>
      <c r="BV305" s="40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</row>
    <row r="306" spans="2:95" ht="13.5" customHeight="1">
      <c r="B306" s="155"/>
      <c r="C306" s="32"/>
      <c r="E306" s="109"/>
      <c r="G306" s="152"/>
      <c r="H306" s="20"/>
      <c r="I306" s="74"/>
      <c r="L306" s="59"/>
      <c r="O306" s="35"/>
      <c r="R306" s="59"/>
      <c r="U306" s="35"/>
      <c r="X306" s="59"/>
      <c r="AA306" s="35"/>
      <c r="AD306" s="59"/>
      <c r="AG306" s="37"/>
      <c r="AJ306" s="59"/>
      <c r="AM306" s="37"/>
      <c r="AP306" s="59"/>
      <c r="AS306" s="37"/>
      <c r="AV306" s="59"/>
      <c r="AY306" s="37"/>
      <c r="BB306" s="59"/>
      <c r="BE306" s="37"/>
      <c r="BH306" s="59"/>
      <c r="BK306" s="37"/>
      <c r="BN306" s="59"/>
      <c r="BQ306" s="37"/>
      <c r="BR306" s="36"/>
      <c r="BS306" s="39"/>
      <c r="BT306" s="21"/>
      <c r="BU306" s="37"/>
      <c r="BV306" s="40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</row>
    <row r="307" spans="2:95" ht="13.5" customHeight="1">
      <c r="B307" s="155"/>
      <c r="C307" s="32"/>
      <c r="E307" s="109"/>
      <c r="G307" s="152"/>
      <c r="H307" s="20"/>
      <c r="I307" s="74"/>
      <c r="L307" s="59"/>
      <c r="O307" s="35"/>
      <c r="R307" s="59"/>
      <c r="U307" s="35"/>
      <c r="X307" s="59"/>
      <c r="AA307" s="35"/>
      <c r="AD307" s="59"/>
      <c r="AG307" s="37"/>
      <c r="AJ307" s="59"/>
      <c r="AM307" s="37"/>
      <c r="AP307" s="59"/>
      <c r="AS307" s="37"/>
      <c r="AV307" s="59"/>
      <c r="AY307" s="37"/>
      <c r="BB307" s="59"/>
      <c r="BE307" s="37"/>
      <c r="BH307" s="59"/>
      <c r="BK307" s="37"/>
      <c r="BN307" s="59"/>
      <c r="BQ307" s="37"/>
      <c r="BR307" s="36"/>
      <c r="BS307" s="39"/>
      <c r="BT307" s="21"/>
      <c r="BU307" s="37"/>
      <c r="BV307" s="40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</row>
    <row r="308" spans="2:95" ht="13.5" customHeight="1">
      <c r="B308" s="155"/>
      <c r="C308" s="32"/>
      <c r="E308" s="109"/>
      <c r="G308" s="152"/>
      <c r="H308" s="20"/>
      <c r="I308" s="74"/>
      <c r="L308" s="59"/>
      <c r="O308" s="35"/>
      <c r="R308" s="59"/>
      <c r="U308" s="35"/>
      <c r="X308" s="59"/>
      <c r="AA308" s="35"/>
      <c r="AD308" s="59"/>
      <c r="AG308" s="37"/>
      <c r="AJ308" s="59"/>
      <c r="AM308" s="37"/>
      <c r="AP308" s="59"/>
      <c r="AS308" s="37"/>
      <c r="AV308" s="59"/>
      <c r="AY308" s="37"/>
      <c r="BB308" s="59"/>
      <c r="BE308" s="37"/>
      <c r="BH308" s="59"/>
      <c r="BK308" s="37"/>
      <c r="BN308" s="59"/>
      <c r="BQ308" s="37"/>
      <c r="BR308" s="36"/>
      <c r="BS308" s="39"/>
      <c r="BT308" s="21"/>
      <c r="BU308" s="37"/>
      <c r="BV308" s="40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</row>
    <row r="309" spans="2:95" ht="13.5" customHeight="1">
      <c r="B309" s="155"/>
      <c r="C309" s="32"/>
      <c r="E309" s="109"/>
      <c r="G309" s="152"/>
      <c r="H309" s="20"/>
      <c r="I309" s="74"/>
      <c r="L309" s="59"/>
      <c r="O309" s="35"/>
      <c r="R309" s="59"/>
      <c r="U309" s="35"/>
      <c r="X309" s="59"/>
      <c r="AA309" s="35"/>
      <c r="AD309" s="59"/>
      <c r="AG309" s="37"/>
      <c r="AJ309" s="59"/>
      <c r="AM309" s="37"/>
      <c r="AP309" s="59"/>
      <c r="AS309" s="37"/>
      <c r="AV309" s="59"/>
      <c r="AY309" s="37"/>
      <c r="BB309" s="59"/>
      <c r="BE309" s="37"/>
      <c r="BH309" s="59"/>
      <c r="BK309" s="37"/>
      <c r="BN309" s="59"/>
      <c r="BQ309" s="37"/>
      <c r="BR309" s="36"/>
      <c r="BS309" s="39"/>
      <c r="BT309" s="21"/>
      <c r="BU309" s="37"/>
      <c r="BV309" s="40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</row>
    <row r="310" spans="2:95" ht="13.5" customHeight="1">
      <c r="B310" s="155"/>
      <c r="C310" s="32"/>
      <c r="E310" s="109"/>
      <c r="G310" s="152"/>
      <c r="H310" s="20"/>
      <c r="I310" s="74"/>
      <c r="L310" s="59"/>
      <c r="O310" s="35"/>
      <c r="R310" s="59"/>
      <c r="U310" s="35"/>
      <c r="X310" s="59"/>
      <c r="AA310" s="35"/>
      <c r="AD310" s="59"/>
      <c r="AG310" s="37"/>
      <c r="AJ310" s="59"/>
      <c r="AM310" s="37"/>
      <c r="AP310" s="59"/>
      <c r="AS310" s="37"/>
      <c r="AV310" s="59"/>
      <c r="AY310" s="37"/>
      <c r="BB310" s="59"/>
      <c r="BE310" s="37"/>
      <c r="BH310" s="59"/>
      <c r="BK310" s="37"/>
      <c r="BN310" s="59"/>
      <c r="BQ310" s="37"/>
      <c r="BR310" s="36"/>
      <c r="BS310" s="39"/>
      <c r="BT310" s="21"/>
      <c r="BU310" s="37"/>
      <c r="BV310" s="40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</row>
    <row r="311" spans="2:95" ht="13.5" customHeight="1">
      <c r="B311" s="155"/>
      <c r="C311" s="32"/>
      <c r="E311" s="109"/>
      <c r="G311" s="152"/>
      <c r="H311" s="20"/>
      <c r="I311" s="74"/>
      <c r="L311" s="59"/>
      <c r="O311" s="35"/>
      <c r="R311" s="59"/>
      <c r="U311" s="35"/>
      <c r="X311" s="59"/>
      <c r="AA311" s="35"/>
      <c r="AD311" s="59"/>
      <c r="AG311" s="37"/>
      <c r="AJ311" s="59"/>
      <c r="AM311" s="37"/>
      <c r="AP311" s="59"/>
      <c r="AS311" s="37"/>
      <c r="AV311" s="59"/>
      <c r="AY311" s="37"/>
      <c r="BB311" s="59"/>
      <c r="BE311" s="37"/>
      <c r="BH311" s="59"/>
      <c r="BK311" s="37"/>
      <c r="BN311" s="59"/>
      <c r="BQ311" s="37"/>
      <c r="BR311" s="36"/>
      <c r="BS311" s="39"/>
      <c r="BT311" s="21"/>
      <c r="BU311" s="37"/>
      <c r="BV311" s="40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</row>
    <row r="312" spans="2:95" ht="13.5" customHeight="1">
      <c r="B312" s="155"/>
      <c r="C312" s="32"/>
      <c r="E312" s="109"/>
      <c r="G312" s="152"/>
      <c r="H312" s="20"/>
      <c r="I312" s="74"/>
      <c r="L312" s="59"/>
      <c r="O312" s="35"/>
      <c r="R312" s="59"/>
      <c r="U312" s="35"/>
      <c r="X312" s="59"/>
      <c r="AA312" s="35"/>
      <c r="AD312" s="59"/>
      <c r="AG312" s="37"/>
      <c r="AJ312" s="59"/>
      <c r="AM312" s="37"/>
      <c r="AP312" s="59"/>
      <c r="AS312" s="37"/>
      <c r="AV312" s="59"/>
      <c r="AY312" s="37"/>
      <c r="BB312" s="59"/>
      <c r="BE312" s="37"/>
      <c r="BH312" s="59"/>
      <c r="BK312" s="37"/>
      <c r="BN312" s="59"/>
      <c r="BQ312" s="37"/>
      <c r="BR312" s="36"/>
      <c r="BS312" s="39"/>
      <c r="BT312" s="21"/>
      <c r="BU312" s="37"/>
      <c r="BV312" s="40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</row>
    <row r="313" spans="2:95" ht="13.5" customHeight="1">
      <c r="B313" s="155"/>
      <c r="C313" s="32"/>
      <c r="E313" s="109"/>
      <c r="G313" s="152"/>
      <c r="H313" s="20"/>
      <c r="I313" s="74"/>
      <c r="L313" s="59"/>
      <c r="O313" s="35"/>
      <c r="R313" s="59"/>
      <c r="U313" s="35"/>
      <c r="X313" s="59"/>
      <c r="AA313" s="35"/>
      <c r="AD313" s="59"/>
      <c r="AG313" s="37"/>
      <c r="AJ313" s="59"/>
      <c r="AM313" s="37"/>
      <c r="AP313" s="59"/>
      <c r="AS313" s="37"/>
      <c r="AV313" s="59"/>
      <c r="AY313" s="37"/>
      <c r="BB313" s="59"/>
      <c r="BE313" s="37"/>
      <c r="BH313" s="59"/>
      <c r="BK313" s="37"/>
      <c r="BN313" s="59"/>
      <c r="BQ313" s="37"/>
      <c r="BR313" s="36"/>
      <c r="BS313" s="39"/>
      <c r="BT313" s="21"/>
      <c r="BU313" s="37"/>
      <c r="BV313" s="40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</row>
    <row r="314" spans="2:95" ht="13.5" customHeight="1">
      <c r="B314" s="155"/>
      <c r="C314" s="32"/>
      <c r="E314" s="109"/>
      <c r="G314" s="152"/>
      <c r="H314" s="20"/>
      <c r="I314" s="74"/>
      <c r="L314" s="59"/>
      <c r="O314" s="35"/>
      <c r="R314" s="59"/>
      <c r="U314" s="35"/>
      <c r="X314" s="59"/>
      <c r="AA314" s="35"/>
      <c r="AD314" s="59"/>
      <c r="AG314" s="37"/>
      <c r="AJ314" s="59"/>
      <c r="AM314" s="37"/>
      <c r="AP314" s="59"/>
      <c r="AS314" s="37"/>
      <c r="AV314" s="59"/>
      <c r="AY314" s="37"/>
      <c r="BB314" s="59"/>
      <c r="BE314" s="37"/>
      <c r="BH314" s="59"/>
      <c r="BK314" s="37"/>
      <c r="BN314" s="59"/>
      <c r="BQ314" s="37"/>
      <c r="BR314" s="36"/>
      <c r="BS314" s="39"/>
      <c r="BT314" s="21"/>
      <c r="BU314" s="37"/>
      <c r="BV314" s="40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</row>
    <row r="315" spans="2:95" ht="13.5" customHeight="1">
      <c r="B315" s="155"/>
      <c r="C315" s="32"/>
      <c r="E315" s="109"/>
      <c r="G315" s="152"/>
      <c r="H315" s="20"/>
      <c r="I315" s="74"/>
      <c r="L315" s="59"/>
      <c r="O315" s="35"/>
      <c r="R315" s="59"/>
      <c r="U315" s="35"/>
      <c r="X315" s="59"/>
      <c r="AA315" s="35"/>
      <c r="AD315" s="59"/>
      <c r="AG315" s="37"/>
      <c r="AJ315" s="59"/>
      <c r="AM315" s="37"/>
      <c r="AP315" s="59"/>
      <c r="AS315" s="37"/>
      <c r="AV315" s="59"/>
      <c r="AY315" s="37"/>
      <c r="BB315" s="59"/>
      <c r="BE315" s="37"/>
      <c r="BH315" s="59"/>
      <c r="BK315" s="37"/>
      <c r="BN315" s="59"/>
      <c r="BQ315" s="37"/>
      <c r="BR315" s="36"/>
      <c r="BS315" s="39"/>
      <c r="BT315" s="21"/>
      <c r="BU315" s="37"/>
      <c r="BV315" s="40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</row>
    <row r="316" spans="2:95" ht="13.5" customHeight="1">
      <c r="B316" s="155"/>
      <c r="C316" s="32"/>
      <c r="E316" s="109"/>
      <c r="G316" s="152"/>
      <c r="H316" s="20"/>
      <c r="I316" s="74"/>
      <c r="L316" s="59"/>
      <c r="O316" s="35"/>
      <c r="R316" s="59"/>
      <c r="U316" s="35"/>
      <c r="X316" s="59"/>
      <c r="AA316" s="35"/>
      <c r="AD316" s="59"/>
      <c r="AG316" s="37"/>
      <c r="AJ316" s="59"/>
      <c r="AM316" s="37"/>
      <c r="AP316" s="59"/>
      <c r="AS316" s="37"/>
      <c r="AV316" s="59"/>
      <c r="AY316" s="37"/>
      <c r="BB316" s="59"/>
      <c r="BE316" s="37"/>
      <c r="BH316" s="59"/>
      <c r="BK316" s="37"/>
      <c r="BN316" s="59"/>
      <c r="BQ316" s="37"/>
      <c r="BR316" s="36"/>
      <c r="BS316" s="39"/>
      <c r="BT316" s="21"/>
      <c r="BU316" s="37"/>
      <c r="BV316" s="40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</row>
    <row r="317" spans="2:95" ht="13.5" customHeight="1">
      <c r="B317" s="155"/>
      <c r="C317" s="32"/>
      <c r="E317" s="109"/>
      <c r="G317" s="152"/>
      <c r="H317" s="20"/>
      <c r="I317" s="74"/>
      <c r="L317" s="59"/>
      <c r="O317" s="35"/>
      <c r="R317" s="59"/>
      <c r="U317" s="35"/>
      <c r="X317" s="59"/>
      <c r="AA317" s="35"/>
      <c r="AD317" s="59"/>
      <c r="AG317" s="37"/>
      <c r="AJ317" s="59"/>
      <c r="AM317" s="37"/>
      <c r="AP317" s="59"/>
      <c r="AS317" s="37"/>
      <c r="AV317" s="59"/>
      <c r="AY317" s="37"/>
      <c r="BB317" s="59"/>
      <c r="BE317" s="37"/>
      <c r="BH317" s="59"/>
      <c r="BK317" s="37"/>
      <c r="BN317" s="59"/>
      <c r="BQ317" s="37"/>
      <c r="BR317" s="36"/>
      <c r="BS317" s="39"/>
      <c r="BT317" s="21"/>
      <c r="BU317" s="37"/>
      <c r="BV317" s="40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</row>
    <row r="318" spans="2:95" ht="13.5" customHeight="1">
      <c r="B318" s="155"/>
      <c r="C318" s="32"/>
      <c r="E318" s="109"/>
      <c r="G318" s="152"/>
      <c r="H318" s="20"/>
      <c r="I318" s="74"/>
      <c r="L318" s="59"/>
      <c r="O318" s="35"/>
      <c r="R318" s="59"/>
      <c r="U318" s="35"/>
      <c r="X318" s="59"/>
      <c r="AA318" s="35"/>
      <c r="AD318" s="59"/>
      <c r="AG318" s="37"/>
      <c r="AJ318" s="59"/>
      <c r="AM318" s="37"/>
      <c r="AP318" s="59"/>
      <c r="AS318" s="37"/>
      <c r="AV318" s="59"/>
      <c r="AY318" s="37"/>
      <c r="BB318" s="59"/>
      <c r="BE318" s="37"/>
      <c r="BH318" s="59"/>
      <c r="BK318" s="37"/>
      <c r="BN318" s="59"/>
      <c r="BQ318" s="37"/>
      <c r="BR318" s="36"/>
      <c r="BS318" s="39"/>
      <c r="BT318" s="21"/>
      <c r="BU318" s="37"/>
      <c r="BV318" s="40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</row>
    <row r="319" spans="2:95" ht="13.5" customHeight="1">
      <c r="B319" s="155"/>
      <c r="C319" s="32"/>
      <c r="E319" s="109"/>
      <c r="G319" s="152"/>
      <c r="H319" s="20"/>
      <c r="I319" s="74"/>
      <c r="L319" s="59"/>
      <c r="O319" s="35"/>
      <c r="R319" s="59"/>
      <c r="U319" s="35"/>
      <c r="X319" s="59"/>
      <c r="AA319" s="35"/>
      <c r="AD319" s="59"/>
      <c r="AG319" s="37"/>
      <c r="AJ319" s="59"/>
      <c r="AM319" s="37"/>
      <c r="AP319" s="59"/>
      <c r="AS319" s="37"/>
      <c r="AV319" s="59"/>
      <c r="AY319" s="37"/>
      <c r="BB319" s="59"/>
      <c r="BE319" s="37"/>
      <c r="BH319" s="59"/>
      <c r="BK319" s="37"/>
      <c r="BN319" s="59"/>
      <c r="BQ319" s="37"/>
      <c r="BR319" s="36"/>
      <c r="BS319" s="39"/>
      <c r="BT319" s="21"/>
      <c r="BU319" s="37"/>
      <c r="BV319" s="40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</row>
    <row r="320" spans="2:95" ht="13.5" customHeight="1">
      <c r="B320" s="155"/>
      <c r="C320" s="32"/>
      <c r="E320" s="109"/>
      <c r="G320" s="152"/>
      <c r="H320" s="20"/>
      <c r="I320" s="74"/>
      <c r="L320" s="59"/>
      <c r="O320" s="35"/>
      <c r="R320" s="59"/>
      <c r="U320" s="35"/>
      <c r="X320" s="59"/>
      <c r="AA320" s="35"/>
      <c r="AD320" s="59"/>
      <c r="AG320" s="37"/>
      <c r="AJ320" s="59"/>
      <c r="AM320" s="37"/>
      <c r="AP320" s="59"/>
      <c r="AS320" s="37"/>
      <c r="AV320" s="59"/>
      <c r="AY320" s="37"/>
      <c r="BB320" s="59"/>
      <c r="BE320" s="37"/>
      <c r="BH320" s="59"/>
      <c r="BK320" s="37"/>
      <c r="BN320" s="59"/>
      <c r="BQ320" s="37"/>
      <c r="BR320" s="36"/>
      <c r="BS320" s="39"/>
      <c r="BT320" s="21"/>
      <c r="BU320" s="37"/>
      <c r="BV320" s="40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</row>
    <row r="321" spans="2:95" ht="13.5" customHeight="1">
      <c r="B321" s="155"/>
      <c r="C321" s="32"/>
      <c r="E321" s="109"/>
      <c r="G321" s="152"/>
      <c r="H321" s="20"/>
      <c r="I321" s="74"/>
      <c r="L321" s="59"/>
      <c r="O321" s="35"/>
      <c r="R321" s="59"/>
      <c r="U321" s="35"/>
      <c r="X321" s="59"/>
      <c r="AA321" s="35"/>
      <c r="AD321" s="59"/>
      <c r="AG321" s="37"/>
      <c r="AJ321" s="59"/>
      <c r="AM321" s="37"/>
      <c r="AP321" s="59"/>
      <c r="AS321" s="37"/>
      <c r="AV321" s="59"/>
      <c r="AY321" s="37"/>
      <c r="BB321" s="59"/>
      <c r="BE321" s="37"/>
      <c r="BH321" s="59"/>
      <c r="BK321" s="37"/>
      <c r="BN321" s="59"/>
      <c r="BQ321" s="37"/>
      <c r="BR321" s="36"/>
      <c r="BS321" s="39"/>
      <c r="BT321" s="21"/>
      <c r="BU321" s="37"/>
      <c r="BV321" s="40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</row>
    <row r="322" spans="2:95" ht="13.5" customHeight="1">
      <c r="B322" s="155"/>
      <c r="C322" s="32"/>
      <c r="E322" s="109"/>
      <c r="G322" s="152"/>
      <c r="H322" s="20"/>
      <c r="I322" s="74"/>
      <c r="L322" s="59"/>
      <c r="O322" s="35"/>
      <c r="R322" s="59"/>
      <c r="U322" s="35"/>
      <c r="X322" s="59"/>
      <c r="AA322" s="35"/>
      <c r="AD322" s="59"/>
      <c r="AG322" s="37"/>
      <c r="AJ322" s="59"/>
      <c r="AM322" s="37"/>
      <c r="AP322" s="59"/>
      <c r="AS322" s="37"/>
      <c r="AV322" s="59"/>
      <c r="AY322" s="37"/>
      <c r="BB322" s="59"/>
      <c r="BE322" s="37"/>
      <c r="BH322" s="59"/>
      <c r="BK322" s="37"/>
      <c r="BN322" s="59"/>
      <c r="BQ322" s="37"/>
      <c r="BR322" s="36"/>
      <c r="BS322" s="39"/>
      <c r="BT322" s="21"/>
      <c r="BU322" s="37"/>
      <c r="BV322" s="40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</row>
    <row r="323" spans="2:95" ht="13.5" customHeight="1">
      <c r="B323" s="155"/>
      <c r="C323" s="32"/>
      <c r="E323" s="109"/>
      <c r="G323" s="152"/>
      <c r="H323" s="20"/>
      <c r="I323" s="74"/>
      <c r="L323" s="59"/>
      <c r="O323" s="35"/>
      <c r="R323" s="59"/>
      <c r="U323" s="35"/>
      <c r="X323" s="59"/>
      <c r="AA323" s="35"/>
      <c r="AD323" s="59"/>
      <c r="AG323" s="37"/>
      <c r="AJ323" s="59"/>
      <c r="AM323" s="37"/>
      <c r="AP323" s="59"/>
      <c r="AS323" s="37"/>
      <c r="AV323" s="59"/>
      <c r="AY323" s="37"/>
      <c r="BB323" s="59"/>
      <c r="BE323" s="37"/>
      <c r="BH323" s="59"/>
      <c r="BK323" s="37"/>
      <c r="BN323" s="59"/>
      <c r="BQ323" s="37"/>
      <c r="BR323" s="36"/>
      <c r="BS323" s="39"/>
      <c r="BT323" s="21"/>
      <c r="BU323" s="37"/>
      <c r="BV323" s="40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</row>
    <row r="324" spans="2:95" ht="13.5" customHeight="1">
      <c r="B324" s="155"/>
      <c r="C324" s="32"/>
      <c r="E324" s="109"/>
      <c r="G324" s="152"/>
      <c r="H324" s="20"/>
      <c r="I324" s="74"/>
      <c r="L324" s="59"/>
      <c r="O324" s="35"/>
      <c r="R324" s="59"/>
      <c r="U324" s="35"/>
      <c r="X324" s="59"/>
      <c r="AA324" s="35"/>
      <c r="AD324" s="59"/>
      <c r="AG324" s="37"/>
      <c r="AJ324" s="59"/>
      <c r="AM324" s="37"/>
      <c r="AP324" s="59"/>
      <c r="AS324" s="37"/>
      <c r="AV324" s="59"/>
      <c r="AY324" s="37"/>
      <c r="BB324" s="59"/>
      <c r="BE324" s="37"/>
      <c r="BH324" s="59"/>
      <c r="BK324" s="37"/>
      <c r="BN324" s="59"/>
      <c r="BQ324" s="37"/>
      <c r="BR324" s="36"/>
      <c r="BS324" s="39"/>
      <c r="BT324" s="21"/>
      <c r="BU324" s="37"/>
      <c r="BV324" s="40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</row>
    <row r="325" spans="2:95" ht="13.5" customHeight="1">
      <c r="B325" s="155"/>
      <c r="C325" s="32"/>
      <c r="E325" s="109"/>
      <c r="G325" s="152"/>
      <c r="H325" s="20"/>
      <c r="I325" s="74"/>
      <c r="L325" s="59"/>
      <c r="O325" s="35"/>
      <c r="R325" s="59"/>
      <c r="U325" s="35"/>
      <c r="X325" s="59"/>
      <c r="AA325" s="35"/>
      <c r="AD325" s="59"/>
      <c r="AG325" s="37"/>
      <c r="AJ325" s="59"/>
      <c r="AM325" s="37"/>
      <c r="AP325" s="59"/>
      <c r="AS325" s="37"/>
      <c r="AV325" s="59"/>
      <c r="AY325" s="37"/>
      <c r="BB325" s="59"/>
      <c r="BE325" s="37"/>
      <c r="BH325" s="59"/>
      <c r="BK325" s="37"/>
      <c r="BN325" s="59"/>
      <c r="BQ325" s="37"/>
      <c r="BR325" s="36"/>
      <c r="BS325" s="39"/>
      <c r="BT325" s="21"/>
      <c r="BU325" s="37"/>
      <c r="BV325" s="40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</row>
    <row r="326" spans="2:95" ht="13.5" customHeight="1">
      <c r="B326" s="155"/>
      <c r="C326" s="32"/>
      <c r="E326" s="109"/>
      <c r="G326" s="152"/>
      <c r="H326" s="20"/>
      <c r="I326" s="74"/>
      <c r="L326" s="59"/>
      <c r="O326" s="35"/>
      <c r="R326" s="59"/>
      <c r="U326" s="35"/>
      <c r="X326" s="59"/>
      <c r="AA326" s="35"/>
      <c r="AD326" s="59"/>
      <c r="AG326" s="37"/>
      <c r="AJ326" s="59"/>
      <c r="AM326" s="37"/>
      <c r="AP326" s="59"/>
      <c r="AS326" s="37"/>
      <c r="AV326" s="59"/>
      <c r="AY326" s="37"/>
      <c r="BB326" s="59"/>
      <c r="BE326" s="37"/>
      <c r="BH326" s="59"/>
      <c r="BK326" s="37"/>
      <c r="BN326" s="59"/>
      <c r="BQ326" s="37"/>
      <c r="BR326" s="36"/>
      <c r="BS326" s="39"/>
      <c r="BT326" s="21"/>
      <c r="BU326" s="37"/>
      <c r="BV326" s="40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</row>
    <row r="327" spans="2:95" ht="13.5" customHeight="1">
      <c r="B327" s="155"/>
      <c r="C327" s="32"/>
      <c r="E327" s="109"/>
      <c r="G327" s="152"/>
      <c r="H327" s="20"/>
      <c r="I327" s="74"/>
      <c r="L327" s="59"/>
      <c r="O327" s="35"/>
      <c r="R327" s="59"/>
      <c r="U327" s="35"/>
      <c r="X327" s="59"/>
      <c r="AA327" s="35"/>
      <c r="AD327" s="59"/>
      <c r="AG327" s="37"/>
      <c r="AJ327" s="59"/>
      <c r="AM327" s="37"/>
      <c r="AP327" s="59"/>
      <c r="AS327" s="37"/>
      <c r="AV327" s="59"/>
      <c r="AY327" s="37"/>
      <c r="BB327" s="59"/>
      <c r="BE327" s="37"/>
      <c r="BH327" s="59"/>
      <c r="BK327" s="37"/>
      <c r="BN327" s="59"/>
      <c r="BQ327" s="37"/>
      <c r="BR327" s="36"/>
      <c r="BS327" s="39"/>
      <c r="BT327" s="21"/>
      <c r="BU327" s="37"/>
      <c r="BV327" s="40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</row>
    <row r="328" spans="2:95" ht="13.5" customHeight="1">
      <c r="B328" s="155"/>
      <c r="C328" s="32"/>
      <c r="E328" s="109"/>
      <c r="G328" s="152"/>
      <c r="H328" s="20"/>
      <c r="I328" s="74"/>
      <c r="L328" s="59"/>
      <c r="O328" s="35"/>
      <c r="R328" s="59"/>
      <c r="U328" s="35"/>
      <c r="X328" s="59"/>
      <c r="AA328" s="35"/>
      <c r="AD328" s="59"/>
      <c r="AG328" s="37"/>
      <c r="AJ328" s="59"/>
      <c r="AM328" s="37"/>
      <c r="AP328" s="59"/>
      <c r="AS328" s="37"/>
      <c r="AV328" s="59"/>
      <c r="AY328" s="37"/>
      <c r="BB328" s="59"/>
      <c r="BE328" s="37"/>
      <c r="BH328" s="59"/>
      <c r="BK328" s="37"/>
      <c r="BN328" s="59"/>
      <c r="BQ328" s="37"/>
      <c r="BR328" s="36"/>
      <c r="BS328" s="39"/>
      <c r="BT328" s="21"/>
      <c r="BU328" s="37"/>
      <c r="BV328" s="40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</row>
    <row r="329" spans="2:95" ht="13.5" customHeight="1">
      <c r="B329" s="155"/>
      <c r="C329" s="32"/>
      <c r="E329" s="109"/>
      <c r="G329" s="152"/>
      <c r="H329" s="20"/>
      <c r="I329" s="74"/>
      <c r="L329" s="59"/>
      <c r="O329" s="35"/>
      <c r="R329" s="59"/>
      <c r="U329" s="35"/>
      <c r="X329" s="59"/>
      <c r="AA329" s="35"/>
      <c r="AD329" s="59"/>
      <c r="AG329" s="37"/>
      <c r="AJ329" s="59"/>
      <c r="AM329" s="37"/>
      <c r="AP329" s="59"/>
      <c r="AS329" s="37"/>
      <c r="AV329" s="59"/>
      <c r="AY329" s="37"/>
      <c r="BB329" s="59"/>
      <c r="BE329" s="37"/>
      <c r="BH329" s="59"/>
      <c r="BK329" s="37"/>
      <c r="BN329" s="59"/>
      <c r="BQ329" s="37"/>
      <c r="BR329" s="36"/>
      <c r="BS329" s="39"/>
      <c r="BT329" s="21"/>
      <c r="BU329" s="37"/>
      <c r="BV329" s="40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</row>
    <row r="330" spans="2:95" ht="13.5" customHeight="1">
      <c r="B330" s="155"/>
      <c r="C330" s="32"/>
      <c r="E330" s="109"/>
      <c r="G330" s="152"/>
      <c r="H330" s="20"/>
      <c r="I330" s="74"/>
      <c r="L330" s="59"/>
      <c r="O330" s="35"/>
      <c r="R330" s="59"/>
      <c r="U330" s="35"/>
      <c r="X330" s="59"/>
      <c r="AA330" s="35"/>
      <c r="AD330" s="59"/>
      <c r="AG330" s="37"/>
      <c r="AJ330" s="59"/>
      <c r="AM330" s="37"/>
      <c r="AP330" s="59"/>
      <c r="AS330" s="37"/>
      <c r="AV330" s="59"/>
      <c r="AY330" s="37"/>
      <c r="BB330" s="59"/>
      <c r="BE330" s="37"/>
      <c r="BH330" s="59"/>
      <c r="BK330" s="37"/>
      <c r="BN330" s="59"/>
      <c r="BQ330" s="37"/>
      <c r="BR330" s="36"/>
      <c r="BS330" s="39"/>
      <c r="BT330" s="21"/>
      <c r="BU330" s="37"/>
      <c r="BV330" s="40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</row>
    <row r="331" spans="2:95" ht="13.5" customHeight="1">
      <c r="B331" s="155"/>
      <c r="C331" s="32"/>
      <c r="E331" s="109"/>
      <c r="G331" s="152"/>
      <c r="H331" s="20"/>
      <c r="I331" s="74"/>
      <c r="L331" s="59"/>
      <c r="O331" s="35"/>
      <c r="R331" s="59"/>
      <c r="U331" s="35"/>
      <c r="X331" s="59"/>
      <c r="AA331" s="35"/>
      <c r="AD331" s="59"/>
      <c r="AG331" s="37"/>
      <c r="AJ331" s="59"/>
      <c r="AM331" s="37"/>
      <c r="AP331" s="59"/>
      <c r="AS331" s="37"/>
      <c r="AV331" s="59"/>
      <c r="AY331" s="37"/>
      <c r="BB331" s="59"/>
      <c r="BE331" s="37"/>
      <c r="BH331" s="59"/>
      <c r="BK331" s="37"/>
      <c r="BN331" s="59"/>
      <c r="BQ331" s="37"/>
      <c r="BR331" s="36"/>
      <c r="BS331" s="39"/>
      <c r="BT331" s="21"/>
      <c r="BU331" s="37"/>
      <c r="BV331" s="40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</row>
    <row r="332" spans="2:95" ht="13.5" customHeight="1">
      <c r="B332" s="155"/>
      <c r="C332" s="32"/>
      <c r="E332" s="109"/>
      <c r="G332" s="152"/>
      <c r="H332" s="20"/>
      <c r="I332" s="74"/>
      <c r="L332" s="59"/>
      <c r="O332" s="35"/>
      <c r="R332" s="59"/>
      <c r="U332" s="35"/>
      <c r="X332" s="59"/>
      <c r="AA332" s="35"/>
      <c r="AD332" s="59"/>
      <c r="AG332" s="37"/>
      <c r="AJ332" s="59"/>
      <c r="AM332" s="37"/>
      <c r="AP332" s="59"/>
      <c r="AS332" s="37"/>
      <c r="AV332" s="59"/>
      <c r="AY332" s="37"/>
      <c r="BB332" s="59"/>
      <c r="BE332" s="37"/>
      <c r="BH332" s="59"/>
      <c r="BK332" s="37"/>
      <c r="BN332" s="59"/>
      <c r="BQ332" s="37"/>
      <c r="BR332" s="36"/>
      <c r="BS332" s="39"/>
      <c r="BT332" s="21"/>
      <c r="BU332" s="37"/>
      <c r="BV332" s="40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</row>
    <row r="333" spans="2:95" ht="13.5" customHeight="1">
      <c r="B333" s="155"/>
      <c r="C333" s="32"/>
      <c r="E333" s="109"/>
      <c r="G333" s="152"/>
      <c r="H333" s="20"/>
      <c r="I333" s="74"/>
      <c r="L333" s="59"/>
      <c r="O333" s="35"/>
      <c r="R333" s="59"/>
      <c r="U333" s="35"/>
      <c r="X333" s="59"/>
      <c r="AA333" s="35"/>
      <c r="AD333" s="59"/>
      <c r="AG333" s="37"/>
      <c r="AJ333" s="59"/>
      <c r="AM333" s="37"/>
      <c r="AP333" s="59"/>
      <c r="AS333" s="37"/>
      <c r="AV333" s="59"/>
      <c r="AY333" s="37"/>
      <c r="BB333" s="59"/>
      <c r="BE333" s="37"/>
      <c r="BH333" s="59"/>
      <c r="BK333" s="37"/>
      <c r="BN333" s="59"/>
      <c r="BQ333" s="37"/>
      <c r="BR333" s="36"/>
      <c r="BS333" s="39"/>
      <c r="BT333" s="21"/>
      <c r="BU333" s="37"/>
      <c r="BV333" s="40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</row>
    <row r="334" spans="2:95" ht="13.5" customHeight="1">
      <c r="B334" s="155"/>
      <c r="C334" s="32"/>
      <c r="E334" s="109"/>
      <c r="G334" s="152"/>
      <c r="H334" s="20"/>
      <c r="I334" s="74"/>
      <c r="L334" s="59"/>
      <c r="O334" s="35"/>
      <c r="R334" s="59"/>
      <c r="U334" s="35"/>
      <c r="X334" s="59"/>
      <c r="AA334" s="35"/>
      <c r="AD334" s="59"/>
      <c r="AG334" s="37"/>
      <c r="AJ334" s="59"/>
      <c r="AM334" s="37"/>
      <c r="AP334" s="59"/>
      <c r="AS334" s="37"/>
      <c r="AV334" s="59"/>
      <c r="AY334" s="37"/>
      <c r="BB334" s="59"/>
      <c r="BE334" s="37"/>
      <c r="BH334" s="59"/>
      <c r="BK334" s="37"/>
      <c r="BN334" s="59"/>
      <c r="BQ334" s="37"/>
      <c r="BR334" s="36"/>
      <c r="BS334" s="39"/>
      <c r="BT334" s="21"/>
      <c r="BU334" s="37"/>
      <c r="BV334" s="40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</row>
    <row r="335" spans="2:95" ht="13.5" customHeight="1">
      <c r="B335" s="155"/>
      <c r="C335" s="32"/>
      <c r="E335" s="109"/>
      <c r="G335" s="152"/>
      <c r="H335" s="20"/>
      <c r="I335" s="74"/>
      <c r="L335" s="59"/>
      <c r="O335" s="35"/>
      <c r="R335" s="59"/>
      <c r="U335" s="35"/>
      <c r="X335" s="59"/>
      <c r="AA335" s="35"/>
      <c r="AD335" s="59"/>
      <c r="AG335" s="37"/>
      <c r="AJ335" s="59"/>
      <c r="AM335" s="37"/>
      <c r="AP335" s="59"/>
      <c r="AS335" s="37"/>
      <c r="AV335" s="59"/>
      <c r="AY335" s="37"/>
      <c r="BB335" s="59"/>
      <c r="BE335" s="37"/>
      <c r="BH335" s="59"/>
      <c r="BK335" s="37"/>
      <c r="BN335" s="59"/>
      <c r="BQ335" s="37"/>
      <c r="BR335" s="36"/>
      <c r="BS335" s="39"/>
      <c r="BT335" s="21"/>
      <c r="BU335" s="37"/>
      <c r="BV335" s="40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</row>
    <row r="336" spans="2:95" ht="13.5" customHeight="1">
      <c r="B336" s="155"/>
      <c r="C336" s="32"/>
      <c r="E336" s="109"/>
      <c r="G336" s="152"/>
      <c r="H336" s="20"/>
      <c r="I336" s="74"/>
      <c r="L336" s="59"/>
      <c r="O336" s="35"/>
      <c r="R336" s="59"/>
      <c r="U336" s="35"/>
      <c r="X336" s="59"/>
      <c r="AA336" s="35"/>
      <c r="AD336" s="59"/>
      <c r="AG336" s="37"/>
      <c r="AJ336" s="59"/>
      <c r="AM336" s="37"/>
      <c r="AP336" s="59"/>
      <c r="AS336" s="37"/>
      <c r="AV336" s="59"/>
      <c r="AY336" s="37"/>
      <c r="BB336" s="59"/>
      <c r="BE336" s="37"/>
      <c r="BH336" s="59"/>
      <c r="BK336" s="37"/>
      <c r="BN336" s="59"/>
      <c r="BQ336" s="37"/>
      <c r="BR336" s="36"/>
      <c r="BS336" s="39"/>
      <c r="BT336" s="21"/>
      <c r="BU336" s="37"/>
      <c r="BV336" s="40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</row>
    <row r="337" spans="2:95" ht="13.5" customHeight="1">
      <c r="B337" s="155"/>
      <c r="C337" s="32"/>
      <c r="E337" s="109"/>
      <c r="G337" s="152"/>
      <c r="H337" s="20"/>
      <c r="I337" s="74"/>
      <c r="L337" s="59"/>
      <c r="O337" s="35"/>
      <c r="R337" s="59"/>
      <c r="U337" s="35"/>
      <c r="X337" s="59"/>
      <c r="AA337" s="35"/>
      <c r="AD337" s="59"/>
      <c r="AG337" s="37"/>
      <c r="AJ337" s="59"/>
      <c r="AM337" s="37"/>
      <c r="AP337" s="59"/>
      <c r="AS337" s="37"/>
      <c r="AV337" s="59"/>
      <c r="AY337" s="37"/>
      <c r="BB337" s="59"/>
      <c r="BE337" s="37"/>
      <c r="BH337" s="59"/>
      <c r="BK337" s="37"/>
      <c r="BN337" s="59"/>
      <c r="BQ337" s="37"/>
      <c r="BR337" s="36"/>
      <c r="BS337" s="39"/>
      <c r="BT337" s="21"/>
      <c r="BU337" s="37"/>
      <c r="BV337" s="40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</row>
    <row r="338" spans="2:95" ht="13.5" customHeight="1">
      <c r="B338" s="155"/>
      <c r="C338" s="32"/>
      <c r="E338" s="109"/>
      <c r="G338" s="152"/>
      <c r="H338" s="20"/>
      <c r="I338" s="74"/>
      <c r="L338" s="59"/>
      <c r="O338" s="35"/>
      <c r="R338" s="59"/>
      <c r="U338" s="35"/>
      <c r="X338" s="59"/>
      <c r="AA338" s="35"/>
      <c r="AD338" s="59"/>
      <c r="AG338" s="37"/>
      <c r="AJ338" s="59"/>
      <c r="AM338" s="37"/>
      <c r="AP338" s="59"/>
      <c r="AS338" s="37"/>
      <c r="AV338" s="59"/>
      <c r="AY338" s="37"/>
      <c r="BB338" s="59"/>
      <c r="BE338" s="37"/>
      <c r="BH338" s="59"/>
      <c r="BK338" s="37"/>
      <c r="BN338" s="59"/>
      <c r="BQ338" s="37"/>
      <c r="BR338" s="36"/>
      <c r="BS338" s="39"/>
      <c r="BT338" s="21"/>
      <c r="BU338" s="37"/>
      <c r="BV338" s="40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</row>
    <row r="339" spans="2:95" ht="13.5" customHeight="1">
      <c r="B339" s="155"/>
      <c r="C339" s="32"/>
      <c r="E339" s="109"/>
      <c r="G339" s="152"/>
      <c r="H339" s="20"/>
      <c r="I339" s="74"/>
      <c r="L339" s="59"/>
      <c r="O339" s="35"/>
      <c r="R339" s="59"/>
      <c r="U339" s="35"/>
      <c r="X339" s="59"/>
      <c r="AA339" s="35"/>
      <c r="AD339" s="59"/>
      <c r="AG339" s="37"/>
      <c r="AJ339" s="59"/>
      <c r="AM339" s="37"/>
      <c r="AP339" s="59"/>
      <c r="AS339" s="37"/>
      <c r="AV339" s="59"/>
      <c r="AY339" s="37"/>
      <c r="BB339" s="59"/>
      <c r="BE339" s="37"/>
      <c r="BH339" s="59"/>
      <c r="BK339" s="37"/>
      <c r="BN339" s="59"/>
      <c r="BQ339" s="37"/>
      <c r="BR339" s="36"/>
      <c r="BS339" s="39"/>
      <c r="BT339" s="21"/>
      <c r="BU339" s="37"/>
      <c r="BV339" s="40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</row>
    <row r="340" spans="2:95" ht="13.5" customHeight="1">
      <c r="B340" s="155"/>
      <c r="C340" s="32"/>
      <c r="E340" s="109"/>
      <c r="G340" s="152"/>
      <c r="H340" s="20"/>
      <c r="I340" s="74"/>
      <c r="L340" s="59"/>
      <c r="O340" s="35"/>
      <c r="R340" s="59"/>
      <c r="U340" s="35"/>
      <c r="X340" s="59"/>
      <c r="AA340" s="35"/>
      <c r="AD340" s="59"/>
      <c r="AG340" s="37"/>
      <c r="AJ340" s="59"/>
      <c r="AM340" s="37"/>
      <c r="AP340" s="59"/>
      <c r="AS340" s="37"/>
      <c r="AV340" s="59"/>
      <c r="AY340" s="37"/>
      <c r="BB340" s="59"/>
      <c r="BE340" s="37"/>
      <c r="BH340" s="59"/>
      <c r="BK340" s="37"/>
      <c r="BN340" s="59"/>
      <c r="BQ340" s="37"/>
      <c r="BR340" s="36"/>
      <c r="BS340" s="39"/>
      <c r="BT340" s="21"/>
      <c r="BU340" s="37"/>
      <c r="BV340" s="40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</row>
    <row r="341" spans="2:95" ht="13.5" customHeight="1">
      <c r="B341" s="155"/>
      <c r="C341" s="32"/>
      <c r="E341" s="109"/>
      <c r="G341" s="152"/>
      <c r="H341" s="20"/>
      <c r="I341" s="74"/>
      <c r="L341" s="59"/>
      <c r="O341" s="35"/>
      <c r="R341" s="59"/>
      <c r="U341" s="35"/>
      <c r="X341" s="59"/>
      <c r="AA341" s="35"/>
      <c r="AD341" s="59"/>
      <c r="AG341" s="37"/>
      <c r="AJ341" s="59"/>
      <c r="AM341" s="37"/>
      <c r="AP341" s="59"/>
      <c r="AS341" s="37"/>
      <c r="AV341" s="59"/>
      <c r="AY341" s="37"/>
      <c r="BB341" s="59"/>
      <c r="BE341" s="37"/>
      <c r="BH341" s="59"/>
      <c r="BK341" s="37"/>
      <c r="BN341" s="59"/>
      <c r="BQ341" s="37"/>
      <c r="BR341" s="36"/>
      <c r="BS341" s="39"/>
      <c r="BT341" s="21"/>
      <c r="BU341" s="37"/>
      <c r="BV341" s="40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</row>
    <row r="342" spans="2:95" ht="13.5" customHeight="1">
      <c r="B342" s="155"/>
      <c r="C342" s="32"/>
      <c r="E342" s="109"/>
      <c r="G342" s="152"/>
      <c r="H342" s="20"/>
      <c r="I342" s="74"/>
      <c r="L342" s="59"/>
      <c r="O342" s="35"/>
      <c r="R342" s="59"/>
      <c r="U342" s="35"/>
      <c r="X342" s="59"/>
      <c r="AA342" s="35"/>
      <c r="AD342" s="59"/>
      <c r="AG342" s="37"/>
      <c r="AJ342" s="59"/>
      <c r="AM342" s="37"/>
      <c r="AP342" s="59"/>
      <c r="AS342" s="37"/>
      <c r="AV342" s="59"/>
      <c r="AY342" s="37"/>
      <c r="BB342" s="59"/>
      <c r="BE342" s="37"/>
      <c r="BH342" s="59"/>
      <c r="BK342" s="37"/>
      <c r="BN342" s="59"/>
      <c r="BQ342" s="37"/>
      <c r="BR342" s="36"/>
      <c r="BS342" s="39"/>
      <c r="BT342" s="21"/>
      <c r="BU342" s="37"/>
      <c r="BV342" s="40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</row>
    <row r="343" spans="2:95" ht="13.5" customHeight="1">
      <c r="B343" s="155"/>
      <c r="C343" s="32"/>
      <c r="E343" s="109"/>
      <c r="G343" s="152"/>
      <c r="H343" s="20"/>
      <c r="I343" s="74"/>
      <c r="L343" s="59"/>
      <c r="O343" s="35"/>
      <c r="R343" s="59"/>
      <c r="U343" s="35"/>
      <c r="X343" s="59"/>
      <c r="AA343" s="35"/>
      <c r="AD343" s="59"/>
      <c r="AG343" s="37"/>
      <c r="AJ343" s="59"/>
      <c r="AM343" s="37"/>
      <c r="AP343" s="59"/>
      <c r="AS343" s="37"/>
      <c r="AV343" s="59"/>
      <c r="AY343" s="37"/>
      <c r="BB343" s="59"/>
      <c r="BE343" s="37"/>
      <c r="BH343" s="59"/>
      <c r="BK343" s="37"/>
      <c r="BN343" s="59"/>
      <c r="BQ343" s="37"/>
      <c r="BR343" s="36"/>
      <c r="BS343" s="39"/>
      <c r="BT343" s="21"/>
      <c r="BU343" s="37"/>
      <c r="BV343" s="40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</row>
    <row r="344" spans="2:95" ht="13.5" customHeight="1">
      <c r="B344" s="155"/>
      <c r="C344" s="32"/>
      <c r="E344" s="109"/>
      <c r="G344" s="152"/>
      <c r="H344" s="20"/>
      <c r="I344" s="74"/>
      <c r="L344" s="59"/>
      <c r="O344" s="35"/>
      <c r="R344" s="59"/>
      <c r="U344" s="35"/>
      <c r="X344" s="59"/>
      <c r="AA344" s="35"/>
      <c r="AD344" s="59"/>
      <c r="AG344" s="37"/>
      <c r="AJ344" s="59"/>
      <c r="AM344" s="37"/>
      <c r="AP344" s="59"/>
      <c r="AS344" s="37"/>
      <c r="AV344" s="59"/>
      <c r="AY344" s="37"/>
      <c r="BB344" s="59"/>
      <c r="BE344" s="37"/>
      <c r="BH344" s="59"/>
      <c r="BK344" s="37"/>
      <c r="BN344" s="59"/>
      <c r="BQ344" s="37"/>
      <c r="BR344" s="36"/>
      <c r="BS344" s="39"/>
      <c r="BT344" s="21"/>
      <c r="BU344" s="37"/>
      <c r="BV344" s="40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</row>
    <row r="345" spans="2:95" ht="13.5" customHeight="1">
      <c r="B345" s="155"/>
      <c r="C345" s="32"/>
      <c r="E345" s="109"/>
      <c r="G345" s="152"/>
      <c r="H345" s="20"/>
      <c r="I345" s="74"/>
      <c r="L345" s="59"/>
      <c r="O345" s="35"/>
      <c r="R345" s="59"/>
      <c r="U345" s="35"/>
      <c r="X345" s="59"/>
      <c r="AA345" s="35"/>
      <c r="AD345" s="59"/>
      <c r="AG345" s="37"/>
      <c r="AJ345" s="59"/>
      <c r="AM345" s="37"/>
      <c r="AP345" s="59"/>
      <c r="AS345" s="37"/>
      <c r="AV345" s="59"/>
      <c r="AY345" s="37"/>
      <c r="BB345" s="59"/>
      <c r="BE345" s="37"/>
      <c r="BH345" s="59"/>
      <c r="BK345" s="37"/>
      <c r="BN345" s="59"/>
      <c r="BQ345" s="37"/>
      <c r="BR345" s="36"/>
      <c r="BS345" s="39"/>
      <c r="BT345" s="21"/>
      <c r="BU345" s="37"/>
      <c r="BV345" s="40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</row>
    <row r="346" spans="2:95" ht="13.5" customHeight="1">
      <c r="B346" s="155"/>
      <c r="C346" s="32"/>
      <c r="E346" s="109"/>
      <c r="G346" s="152"/>
      <c r="H346" s="20"/>
      <c r="I346" s="74"/>
      <c r="L346" s="59"/>
      <c r="O346" s="35"/>
      <c r="R346" s="59"/>
      <c r="U346" s="35"/>
      <c r="X346" s="59"/>
      <c r="AA346" s="35"/>
      <c r="AD346" s="59"/>
      <c r="AG346" s="37"/>
      <c r="AJ346" s="59"/>
      <c r="AM346" s="37"/>
      <c r="AP346" s="59"/>
      <c r="AS346" s="37"/>
      <c r="AV346" s="59"/>
      <c r="AY346" s="37"/>
      <c r="BB346" s="59"/>
      <c r="BE346" s="37"/>
      <c r="BH346" s="59"/>
      <c r="BK346" s="37"/>
      <c r="BN346" s="59"/>
      <c r="BQ346" s="37"/>
      <c r="BR346" s="36"/>
      <c r="BS346" s="39"/>
      <c r="BT346" s="21"/>
      <c r="BU346" s="37"/>
      <c r="BV346" s="40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</row>
    <row r="347" spans="2:95" ht="13.5" customHeight="1">
      <c r="B347" s="155"/>
      <c r="C347" s="32"/>
      <c r="E347" s="109"/>
      <c r="G347" s="152"/>
      <c r="H347" s="20"/>
      <c r="I347" s="74"/>
      <c r="L347" s="59"/>
      <c r="O347" s="35"/>
      <c r="R347" s="59"/>
      <c r="U347" s="35"/>
      <c r="X347" s="59"/>
      <c r="AA347" s="35"/>
      <c r="AD347" s="59"/>
      <c r="AG347" s="37"/>
      <c r="AJ347" s="59"/>
      <c r="AM347" s="37"/>
      <c r="AP347" s="59"/>
      <c r="AS347" s="37"/>
      <c r="AV347" s="59"/>
      <c r="AY347" s="37"/>
      <c r="BB347" s="59"/>
      <c r="BE347" s="37"/>
      <c r="BH347" s="59"/>
      <c r="BK347" s="37"/>
      <c r="BN347" s="59"/>
      <c r="BQ347" s="37"/>
      <c r="BR347" s="36"/>
      <c r="BS347" s="39"/>
      <c r="BT347" s="21"/>
      <c r="BU347" s="37"/>
      <c r="BV347" s="40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</row>
    <row r="348" spans="2:95" ht="13.5" customHeight="1">
      <c r="B348" s="155"/>
      <c r="C348" s="32"/>
      <c r="E348" s="109"/>
      <c r="G348" s="152"/>
      <c r="H348" s="20"/>
      <c r="I348" s="74"/>
      <c r="L348" s="59"/>
      <c r="O348" s="35"/>
      <c r="R348" s="59"/>
      <c r="U348" s="35"/>
      <c r="X348" s="59"/>
      <c r="AA348" s="35"/>
      <c r="AD348" s="59"/>
      <c r="AG348" s="37"/>
      <c r="AJ348" s="59"/>
      <c r="AM348" s="37"/>
      <c r="AP348" s="59"/>
      <c r="AS348" s="37"/>
      <c r="AV348" s="59"/>
      <c r="AY348" s="37"/>
      <c r="BB348" s="59"/>
      <c r="BE348" s="37"/>
      <c r="BH348" s="59"/>
      <c r="BK348" s="37"/>
      <c r="BN348" s="59"/>
      <c r="BQ348" s="37"/>
      <c r="BR348" s="36"/>
      <c r="BS348" s="39"/>
      <c r="BT348" s="21"/>
      <c r="BU348" s="37"/>
      <c r="BV348" s="40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</row>
    <row r="349" spans="2:95" ht="13.5" customHeight="1">
      <c r="B349" s="155"/>
      <c r="C349" s="32"/>
      <c r="E349" s="109"/>
      <c r="G349" s="152"/>
      <c r="H349" s="20"/>
      <c r="I349" s="74"/>
      <c r="L349" s="59"/>
      <c r="O349" s="35"/>
      <c r="R349" s="59"/>
      <c r="U349" s="35"/>
      <c r="X349" s="59"/>
      <c r="AA349" s="35"/>
      <c r="AD349" s="59"/>
      <c r="AG349" s="37"/>
      <c r="AJ349" s="59"/>
      <c r="AM349" s="37"/>
      <c r="AP349" s="59"/>
      <c r="AS349" s="37"/>
      <c r="AV349" s="59"/>
      <c r="AY349" s="37"/>
      <c r="BB349" s="59"/>
      <c r="BE349" s="37"/>
      <c r="BH349" s="59"/>
      <c r="BK349" s="37"/>
      <c r="BN349" s="59"/>
      <c r="BQ349" s="37"/>
      <c r="BR349" s="36"/>
      <c r="BS349" s="39"/>
      <c r="BT349" s="21"/>
      <c r="BU349" s="37"/>
      <c r="BV349" s="40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</row>
    <row r="350" spans="2:95" ht="13.5" customHeight="1">
      <c r="B350" s="155"/>
      <c r="C350" s="32"/>
      <c r="E350" s="109"/>
      <c r="G350" s="152"/>
      <c r="H350" s="20"/>
      <c r="I350" s="74"/>
      <c r="L350" s="59"/>
      <c r="O350" s="35"/>
      <c r="R350" s="59"/>
      <c r="U350" s="35"/>
      <c r="X350" s="59"/>
      <c r="AA350" s="35"/>
      <c r="AD350" s="59"/>
      <c r="AG350" s="37"/>
      <c r="AJ350" s="59"/>
      <c r="AM350" s="37"/>
      <c r="AP350" s="59"/>
      <c r="AS350" s="37"/>
      <c r="AV350" s="59"/>
      <c r="AY350" s="37"/>
      <c r="BB350" s="59"/>
      <c r="BE350" s="37"/>
      <c r="BH350" s="59"/>
      <c r="BK350" s="37"/>
      <c r="BN350" s="59"/>
      <c r="BQ350" s="37"/>
      <c r="BR350" s="36"/>
      <c r="BS350" s="39"/>
      <c r="BT350" s="21"/>
      <c r="BU350" s="37"/>
      <c r="BV350" s="40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</row>
    <row r="351" spans="2:95" ht="13.5" customHeight="1">
      <c r="B351" s="155"/>
      <c r="C351" s="32"/>
      <c r="E351" s="109"/>
      <c r="G351" s="152"/>
      <c r="H351" s="20"/>
      <c r="I351" s="74"/>
      <c r="L351" s="59"/>
      <c r="O351" s="35"/>
      <c r="R351" s="59"/>
      <c r="U351" s="35"/>
      <c r="X351" s="59"/>
      <c r="AA351" s="35"/>
      <c r="AD351" s="59"/>
      <c r="AG351" s="37"/>
      <c r="AJ351" s="59"/>
      <c r="AM351" s="37"/>
      <c r="AP351" s="59"/>
      <c r="AS351" s="37"/>
      <c r="AV351" s="59"/>
      <c r="AY351" s="37"/>
      <c r="BB351" s="59"/>
      <c r="BE351" s="37"/>
      <c r="BH351" s="59"/>
      <c r="BK351" s="37"/>
      <c r="BN351" s="59"/>
      <c r="BQ351" s="37"/>
      <c r="BR351" s="36"/>
      <c r="BS351" s="39"/>
      <c r="BT351" s="21"/>
      <c r="BU351" s="37"/>
      <c r="BV351" s="40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</row>
    <row r="352" spans="2:95" ht="13.5" customHeight="1">
      <c r="B352" s="155"/>
      <c r="C352" s="32"/>
      <c r="E352" s="109"/>
      <c r="G352" s="152"/>
      <c r="H352" s="20"/>
      <c r="I352" s="74"/>
      <c r="L352" s="59"/>
      <c r="O352" s="35"/>
      <c r="R352" s="59"/>
      <c r="U352" s="35"/>
      <c r="X352" s="59"/>
      <c r="AA352" s="35"/>
      <c r="AD352" s="59"/>
      <c r="AG352" s="37"/>
      <c r="AJ352" s="59"/>
      <c r="AM352" s="37"/>
      <c r="AP352" s="59"/>
      <c r="AS352" s="37"/>
      <c r="AV352" s="59"/>
      <c r="AY352" s="37"/>
      <c r="BB352" s="59"/>
      <c r="BE352" s="37"/>
      <c r="BH352" s="59"/>
      <c r="BK352" s="37"/>
      <c r="BN352" s="59"/>
      <c r="BQ352" s="37"/>
      <c r="BR352" s="36"/>
      <c r="BS352" s="39"/>
      <c r="BT352" s="21"/>
      <c r="BU352" s="37"/>
      <c r="BV352" s="40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</row>
    <row r="353" spans="2:95" ht="13.5" customHeight="1">
      <c r="B353" s="155"/>
      <c r="C353" s="32"/>
      <c r="E353" s="109"/>
      <c r="G353" s="152"/>
      <c r="H353" s="20"/>
      <c r="I353" s="74"/>
      <c r="L353" s="59"/>
      <c r="O353" s="35"/>
      <c r="R353" s="59"/>
      <c r="U353" s="35"/>
      <c r="X353" s="59"/>
      <c r="AA353" s="35"/>
      <c r="AD353" s="59"/>
      <c r="AG353" s="37"/>
      <c r="AJ353" s="59"/>
      <c r="AM353" s="37"/>
      <c r="AP353" s="59"/>
      <c r="AS353" s="37"/>
      <c r="AV353" s="59"/>
      <c r="AY353" s="37"/>
      <c r="BB353" s="59"/>
      <c r="BE353" s="37"/>
      <c r="BH353" s="59"/>
      <c r="BK353" s="37"/>
      <c r="BN353" s="59"/>
      <c r="BQ353" s="37"/>
      <c r="BR353" s="36"/>
      <c r="BS353" s="39"/>
      <c r="BT353" s="21"/>
      <c r="BU353" s="37"/>
      <c r="BV353" s="40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</row>
    <row r="354" spans="2:95" ht="13.5" customHeight="1">
      <c r="B354" s="155"/>
      <c r="C354" s="32"/>
      <c r="E354" s="109"/>
      <c r="G354" s="152"/>
      <c r="H354" s="20"/>
      <c r="I354" s="74"/>
      <c r="L354" s="59"/>
      <c r="O354" s="35"/>
      <c r="R354" s="59"/>
      <c r="U354" s="35"/>
      <c r="X354" s="59"/>
      <c r="AA354" s="35"/>
      <c r="AD354" s="59"/>
      <c r="AG354" s="37"/>
      <c r="AJ354" s="59"/>
      <c r="AM354" s="37"/>
      <c r="AP354" s="59"/>
      <c r="AS354" s="37"/>
      <c r="AV354" s="59"/>
      <c r="AY354" s="37"/>
      <c r="BB354" s="59"/>
      <c r="BE354" s="37"/>
      <c r="BH354" s="59"/>
      <c r="BK354" s="37"/>
      <c r="BN354" s="59"/>
      <c r="BQ354" s="37"/>
      <c r="BR354" s="36"/>
      <c r="BS354" s="39"/>
      <c r="BT354" s="21"/>
      <c r="BU354" s="37"/>
      <c r="BV354" s="40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</row>
    <row r="355" spans="2:95" ht="13.5" customHeight="1">
      <c r="B355" s="155"/>
      <c r="C355" s="32"/>
      <c r="E355" s="109"/>
      <c r="G355" s="152"/>
      <c r="H355" s="20"/>
      <c r="I355" s="74"/>
      <c r="L355" s="59"/>
      <c r="O355" s="35"/>
      <c r="R355" s="59"/>
      <c r="U355" s="35"/>
      <c r="X355" s="59"/>
      <c r="AA355" s="35"/>
      <c r="AD355" s="59"/>
      <c r="AG355" s="37"/>
      <c r="AJ355" s="59"/>
      <c r="AM355" s="37"/>
      <c r="AP355" s="59"/>
      <c r="AS355" s="37"/>
      <c r="AV355" s="59"/>
      <c r="AY355" s="37"/>
      <c r="BB355" s="59"/>
      <c r="BE355" s="37"/>
      <c r="BH355" s="59"/>
      <c r="BK355" s="37"/>
      <c r="BN355" s="59"/>
      <c r="BQ355" s="37"/>
      <c r="BR355" s="36"/>
      <c r="BS355" s="39"/>
      <c r="BT355" s="21"/>
      <c r="BU355" s="37"/>
      <c r="BV355" s="40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</row>
    <row r="356" spans="2:95" ht="13.5" customHeight="1">
      <c r="B356" s="155"/>
      <c r="C356" s="32"/>
      <c r="E356" s="109"/>
      <c r="G356" s="152"/>
      <c r="H356" s="20"/>
      <c r="I356" s="74"/>
      <c r="L356" s="59"/>
      <c r="O356" s="35"/>
      <c r="R356" s="59"/>
      <c r="U356" s="35"/>
      <c r="X356" s="59"/>
      <c r="AA356" s="35"/>
      <c r="AD356" s="59"/>
      <c r="AG356" s="37"/>
      <c r="AJ356" s="59"/>
      <c r="AM356" s="37"/>
      <c r="AP356" s="59"/>
      <c r="AS356" s="37"/>
      <c r="AV356" s="59"/>
      <c r="AY356" s="37"/>
      <c r="BB356" s="59"/>
      <c r="BE356" s="37"/>
      <c r="BH356" s="59"/>
      <c r="BK356" s="37"/>
      <c r="BN356" s="59"/>
      <c r="BQ356" s="37"/>
      <c r="BR356" s="36"/>
      <c r="BS356" s="39"/>
      <c r="BT356" s="21"/>
      <c r="BU356" s="37"/>
      <c r="BV356" s="40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</row>
    <row r="357" spans="2:95" ht="13.5" customHeight="1">
      <c r="B357" s="155"/>
      <c r="C357" s="32"/>
      <c r="E357" s="109"/>
      <c r="G357" s="152"/>
      <c r="H357" s="20"/>
      <c r="I357" s="74"/>
      <c r="L357" s="59"/>
      <c r="O357" s="35"/>
      <c r="R357" s="59"/>
      <c r="U357" s="35"/>
      <c r="X357" s="59"/>
      <c r="AA357" s="35"/>
      <c r="AD357" s="59"/>
      <c r="AG357" s="37"/>
      <c r="AJ357" s="59"/>
      <c r="AM357" s="37"/>
      <c r="AP357" s="59"/>
      <c r="AS357" s="37"/>
      <c r="AV357" s="59"/>
      <c r="AY357" s="37"/>
      <c r="BB357" s="59"/>
      <c r="BE357" s="37"/>
      <c r="BH357" s="59"/>
      <c r="BK357" s="37"/>
      <c r="BN357" s="59"/>
      <c r="BQ357" s="37"/>
      <c r="BR357" s="36"/>
      <c r="BS357" s="39"/>
      <c r="BT357" s="21"/>
      <c r="BU357" s="37"/>
      <c r="BV357" s="40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</row>
    <row r="358" spans="2:95" ht="13.5" customHeight="1">
      <c r="B358" s="155"/>
      <c r="C358" s="32"/>
      <c r="E358" s="109"/>
      <c r="G358" s="152"/>
      <c r="H358" s="20"/>
      <c r="I358" s="74"/>
      <c r="L358" s="59"/>
      <c r="O358" s="35"/>
      <c r="R358" s="59"/>
      <c r="U358" s="35"/>
      <c r="X358" s="59"/>
      <c r="AA358" s="35"/>
      <c r="AD358" s="59"/>
      <c r="AG358" s="37"/>
      <c r="AJ358" s="59"/>
      <c r="AM358" s="37"/>
      <c r="AP358" s="59"/>
      <c r="AS358" s="37"/>
      <c r="AV358" s="59"/>
      <c r="AY358" s="37"/>
      <c r="BB358" s="59"/>
      <c r="BE358" s="37"/>
      <c r="BH358" s="59"/>
      <c r="BK358" s="37"/>
      <c r="BN358" s="59"/>
      <c r="BQ358" s="37"/>
      <c r="BR358" s="36"/>
      <c r="BS358" s="39"/>
      <c r="BT358" s="21"/>
      <c r="BU358" s="37"/>
      <c r="BV358" s="40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</row>
    <row r="359" spans="2:95" ht="13.5" customHeight="1">
      <c r="B359" s="155"/>
      <c r="C359" s="32"/>
      <c r="E359" s="109"/>
      <c r="G359" s="152"/>
      <c r="H359" s="20"/>
      <c r="I359" s="74"/>
      <c r="L359" s="59"/>
      <c r="O359" s="35"/>
      <c r="R359" s="59"/>
      <c r="U359" s="35"/>
      <c r="X359" s="59"/>
      <c r="AA359" s="35"/>
      <c r="AD359" s="59"/>
      <c r="AG359" s="37"/>
      <c r="AJ359" s="59"/>
      <c r="AM359" s="37"/>
      <c r="AP359" s="59"/>
      <c r="AS359" s="37"/>
      <c r="AV359" s="59"/>
      <c r="AY359" s="37"/>
      <c r="BB359" s="59"/>
      <c r="BE359" s="37"/>
      <c r="BH359" s="59"/>
      <c r="BK359" s="37"/>
      <c r="BN359" s="59"/>
      <c r="BQ359" s="37"/>
      <c r="BR359" s="36"/>
      <c r="BS359" s="39"/>
      <c r="BT359" s="21"/>
      <c r="BU359" s="37"/>
      <c r="BV359" s="40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</row>
    <row r="360" spans="2:95" ht="13.5" customHeight="1">
      <c r="B360" s="155"/>
      <c r="C360" s="32"/>
      <c r="E360" s="109"/>
      <c r="G360" s="152"/>
      <c r="H360" s="20"/>
      <c r="I360" s="74"/>
      <c r="L360" s="59"/>
      <c r="O360" s="35"/>
      <c r="R360" s="59"/>
      <c r="U360" s="35"/>
      <c r="X360" s="59"/>
      <c r="AA360" s="35"/>
      <c r="AD360" s="59"/>
      <c r="AG360" s="37"/>
      <c r="AJ360" s="59"/>
      <c r="AM360" s="37"/>
      <c r="AP360" s="59"/>
      <c r="AS360" s="37"/>
      <c r="AV360" s="59"/>
      <c r="AY360" s="37"/>
      <c r="BB360" s="59"/>
      <c r="BE360" s="37"/>
      <c r="BH360" s="59"/>
      <c r="BK360" s="37"/>
      <c r="BN360" s="59"/>
      <c r="BQ360" s="37"/>
      <c r="BR360" s="36"/>
      <c r="BS360" s="39"/>
      <c r="BT360" s="21"/>
      <c r="BU360" s="37"/>
      <c r="BV360" s="40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</row>
    <row r="361" spans="2:95" ht="13.5" customHeight="1">
      <c r="B361" s="155"/>
      <c r="C361" s="32"/>
      <c r="E361" s="109"/>
      <c r="G361" s="152"/>
      <c r="H361" s="20"/>
      <c r="I361" s="74"/>
      <c r="L361" s="59"/>
      <c r="O361" s="35"/>
      <c r="R361" s="59"/>
      <c r="U361" s="35"/>
      <c r="X361" s="59"/>
      <c r="AA361" s="35"/>
      <c r="AD361" s="59"/>
      <c r="AG361" s="37"/>
      <c r="AJ361" s="59"/>
      <c r="AM361" s="37"/>
      <c r="AP361" s="59"/>
      <c r="AS361" s="37"/>
      <c r="AV361" s="59"/>
      <c r="AY361" s="37"/>
      <c r="BB361" s="59"/>
      <c r="BE361" s="37"/>
      <c r="BH361" s="59"/>
      <c r="BK361" s="37"/>
      <c r="BN361" s="59"/>
      <c r="BQ361" s="37"/>
      <c r="BR361" s="36"/>
      <c r="BS361" s="39"/>
      <c r="BT361" s="21"/>
      <c r="BU361" s="37"/>
      <c r="BV361" s="40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</row>
    <row r="362" spans="2:95" ht="13.5" customHeight="1">
      <c r="B362" s="155"/>
      <c r="C362" s="32"/>
      <c r="E362" s="109"/>
      <c r="G362" s="152"/>
      <c r="H362" s="20"/>
      <c r="I362" s="74"/>
      <c r="L362" s="59"/>
      <c r="O362" s="35"/>
      <c r="R362" s="59"/>
      <c r="U362" s="35"/>
      <c r="X362" s="59"/>
      <c r="AA362" s="35"/>
      <c r="AD362" s="59"/>
      <c r="AG362" s="37"/>
      <c r="AJ362" s="59"/>
      <c r="AM362" s="37"/>
      <c r="AP362" s="59"/>
      <c r="AS362" s="37"/>
      <c r="AV362" s="59"/>
      <c r="AY362" s="37"/>
      <c r="BB362" s="59"/>
      <c r="BE362" s="37"/>
      <c r="BH362" s="59"/>
      <c r="BK362" s="37"/>
      <c r="BN362" s="59"/>
      <c r="BQ362" s="37"/>
      <c r="BR362" s="36"/>
      <c r="BS362" s="39"/>
      <c r="BT362" s="21"/>
      <c r="BU362" s="37"/>
      <c r="BV362" s="40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</row>
    <row r="363" spans="2:95" ht="13.5" customHeight="1">
      <c r="B363" s="155"/>
      <c r="C363" s="32"/>
      <c r="E363" s="109"/>
      <c r="G363" s="152"/>
      <c r="H363" s="20"/>
      <c r="I363" s="74"/>
      <c r="L363" s="59"/>
      <c r="O363" s="35"/>
      <c r="R363" s="59"/>
      <c r="U363" s="35"/>
      <c r="X363" s="59"/>
      <c r="AA363" s="35"/>
      <c r="AD363" s="59"/>
      <c r="AG363" s="37"/>
      <c r="AJ363" s="59"/>
      <c r="AM363" s="37"/>
      <c r="AP363" s="59"/>
      <c r="AS363" s="37"/>
      <c r="AV363" s="59"/>
      <c r="AY363" s="37"/>
      <c r="BB363" s="59"/>
      <c r="BE363" s="37"/>
      <c r="BH363" s="59"/>
      <c r="BK363" s="37"/>
      <c r="BN363" s="59"/>
      <c r="BQ363" s="37"/>
      <c r="BR363" s="36"/>
      <c r="BS363" s="39"/>
      <c r="BT363" s="21"/>
      <c r="BU363" s="37"/>
      <c r="BV363" s="40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</row>
    <row r="364" spans="2:95" ht="13.5" customHeight="1">
      <c r="B364" s="155"/>
      <c r="C364" s="32"/>
      <c r="E364" s="109"/>
      <c r="G364" s="152"/>
      <c r="H364" s="20"/>
      <c r="I364" s="74"/>
      <c r="L364" s="59"/>
      <c r="O364" s="35"/>
      <c r="R364" s="59"/>
      <c r="U364" s="35"/>
      <c r="X364" s="59"/>
      <c r="AA364" s="35"/>
      <c r="AD364" s="59"/>
      <c r="AG364" s="37"/>
      <c r="AJ364" s="59"/>
      <c r="AM364" s="37"/>
      <c r="AP364" s="59"/>
      <c r="AS364" s="37"/>
      <c r="AV364" s="59"/>
      <c r="AY364" s="37"/>
      <c r="BB364" s="59"/>
      <c r="BE364" s="37"/>
      <c r="BH364" s="59"/>
      <c r="BK364" s="37"/>
      <c r="BN364" s="59"/>
      <c r="BQ364" s="37"/>
      <c r="BR364" s="36"/>
      <c r="BS364" s="39"/>
      <c r="BT364" s="21"/>
      <c r="BU364" s="37"/>
      <c r="BV364" s="40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</row>
    <row r="365" spans="2:95" ht="13.5" customHeight="1">
      <c r="B365" s="155"/>
      <c r="C365" s="32"/>
      <c r="E365" s="109"/>
      <c r="G365" s="152"/>
      <c r="H365" s="20"/>
      <c r="I365" s="74"/>
      <c r="L365" s="59"/>
      <c r="O365" s="35"/>
      <c r="R365" s="59"/>
      <c r="U365" s="35"/>
      <c r="X365" s="59"/>
      <c r="AA365" s="35"/>
      <c r="AD365" s="59"/>
      <c r="AG365" s="37"/>
      <c r="AJ365" s="59"/>
      <c r="AM365" s="37"/>
      <c r="AP365" s="59"/>
      <c r="AS365" s="37"/>
      <c r="AV365" s="59"/>
      <c r="AY365" s="37"/>
      <c r="BB365" s="59"/>
      <c r="BE365" s="37"/>
      <c r="BH365" s="59"/>
      <c r="BK365" s="37"/>
      <c r="BN365" s="59"/>
      <c r="BQ365" s="37"/>
      <c r="BR365" s="36"/>
      <c r="BS365" s="39"/>
      <c r="BT365" s="21"/>
      <c r="BU365" s="37"/>
      <c r="BV365" s="40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</row>
    <row r="366" spans="2:95" ht="13.5" customHeight="1">
      <c r="B366" s="155"/>
      <c r="C366" s="32"/>
      <c r="E366" s="109"/>
      <c r="G366" s="152"/>
      <c r="H366" s="20"/>
      <c r="I366" s="74"/>
      <c r="L366" s="59"/>
      <c r="O366" s="35"/>
      <c r="R366" s="59"/>
      <c r="U366" s="35"/>
      <c r="X366" s="59"/>
      <c r="AA366" s="35"/>
      <c r="AD366" s="59"/>
      <c r="AG366" s="37"/>
      <c r="AJ366" s="59"/>
      <c r="AM366" s="37"/>
      <c r="AP366" s="59"/>
      <c r="AS366" s="37"/>
      <c r="AV366" s="59"/>
      <c r="AY366" s="37"/>
      <c r="BB366" s="59"/>
      <c r="BE366" s="37"/>
      <c r="BH366" s="59"/>
      <c r="BK366" s="37"/>
      <c r="BN366" s="59"/>
      <c r="BQ366" s="37"/>
      <c r="BR366" s="36"/>
      <c r="BS366" s="39"/>
      <c r="BT366" s="21"/>
      <c r="BU366" s="37"/>
      <c r="BV366" s="40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</row>
    <row r="367" spans="2:95" ht="13.5" customHeight="1">
      <c r="B367" s="155"/>
      <c r="C367" s="32"/>
      <c r="E367" s="109"/>
      <c r="G367" s="152"/>
      <c r="H367" s="20"/>
      <c r="I367" s="74"/>
      <c r="L367" s="59"/>
      <c r="O367" s="35"/>
      <c r="R367" s="59"/>
      <c r="U367" s="35"/>
      <c r="X367" s="59"/>
      <c r="AA367" s="35"/>
      <c r="AD367" s="59"/>
      <c r="AG367" s="37"/>
      <c r="AJ367" s="59"/>
      <c r="AM367" s="37"/>
      <c r="AP367" s="59"/>
      <c r="AS367" s="37"/>
      <c r="AV367" s="59"/>
      <c r="AY367" s="37"/>
      <c r="BB367" s="59"/>
      <c r="BE367" s="37"/>
      <c r="BH367" s="59"/>
      <c r="BK367" s="37"/>
      <c r="BN367" s="59"/>
      <c r="BQ367" s="37"/>
      <c r="BR367" s="36"/>
      <c r="BS367" s="39"/>
      <c r="BT367" s="21"/>
      <c r="BU367" s="37"/>
      <c r="BV367" s="40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</row>
    <row r="368" spans="2:95" ht="13.5" customHeight="1">
      <c r="B368" s="155"/>
      <c r="C368" s="32"/>
      <c r="E368" s="109"/>
      <c r="G368" s="152"/>
      <c r="H368" s="20"/>
      <c r="I368" s="74"/>
      <c r="L368" s="59"/>
      <c r="O368" s="35"/>
      <c r="R368" s="59"/>
      <c r="U368" s="35"/>
      <c r="X368" s="59"/>
      <c r="AA368" s="35"/>
      <c r="AD368" s="59"/>
      <c r="AG368" s="37"/>
      <c r="AJ368" s="59"/>
      <c r="AM368" s="37"/>
      <c r="AP368" s="59"/>
      <c r="AS368" s="37"/>
      <c r="AV368" s="59"/>
      <c r="AY368" s="37"/>
      <c r="BB368" s="59"/>
      <c r="BE368" s="37"/>
      <c r="BH368" s="59"/>
      <c r="BK368" s="37"/>
      <c r="BN368" s="59"/>
      <c r="BQ368" s="37"/>
      <c r="BR368" s="36"/>
      <c r="BS368" s="39"/>
      <c r="BT368" s="21"/>
      <c r="BU368" s="37"/>
      <c r="BV368" s="40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</row>
    <row r="369" spans="2:95" ht="13.5" customHeight="1">
      <c r="B369" s="155"/>
      <c r="C369" s="32"/>
      <c r="E369" s="109"/>
      <c r="G369" s="152"/>
      <c r="H369" s="20"/>
      <c r="I369" s="74"/>
      <c r="L369" s="59"/>
      <c r="O369" s="35"/>
      <c r="R369" s="59"/>
      <c r="U369" s="35"/>
      <c r="X369" s="59"/>
      <c r="AA369" s="35"/>
      <c r="AD369" s="59"/>
      <c r="AG369" s="37"/>
      <c r="AJ369" s="59"/>
      <c r="AM369" s="37"/>
      <c r="AP369" s="59"/>
      <c r="AS369" s="37"/>
      <c r="AV369" s="59"/>
      <c r="AY369" s="37"/>
      <c r="BB369" s="59"/>
      <c r="BE369" s="37"/>
      <c r="BH369" s="59"/>
      <c r="BK369" s="37"/>
      <c r="BN369" s="59"/>
      <c r="BQ369" s="37"/>
      <c r="BR369" s="36"/>
      <c r="BS369" s="39"/>
      <c r="BT369" s="21"/>
      <c r="BU369" s="37"/>
      <c r="BV369" s="40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</row>
    <row r="370" spans="2:95" ht="13.5" customHeight="1">
      <c r="B370" s="155"/>
      <c r="C370" s="32"/>
      <c r="E370" s="109"/>
      <c r="G370" s="152"/>
      <c r="H370" s="20"/>
      <c r="I370" s="74"/>
      <c r="L370" s="59"/>
      <c r="O370" s="35"/>
      <c r="R370" s="59"/>
      <c r="U370" s="35"/>
      <c r="X370" s="59"/>
      <c r="AA370" s="35"/>
      <c r="AD370" s="59"/>
      <c r="AG370" s="37"/>
      <c r="AJ370" s="59"/>
      <c r="AM370" s="37"/>
      <c r="AP370" s="59"/>
      <c r="AS370" s="37"/>
      <c r="AV370" s="59"/>
      <c r="AY370" s="37"/>
      <c r="BB370" s="59"/>
      <c r="BE370" s="37"/>
      <c r="BH370" s="59"/>
      <c r="BK370" s="37"/>
      <c r="BN370" s="59"/>
      <c r="BQ370" s="37"/>
      <c r="BR370" s="36"/>
      <c r="BS370" s="39"/>
      <c r="BT370" s="21"/>
      <c r="BU370" s="37"/>
      <c r="BV370" s="40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</row>
    <row r="371" spans="2:95" ht="13.5" customHeight="1">
      <c r="B371" s="155"/>
      <c r="C371" s="32"/>
      <c r="E371" s="109"/>
      <c r="G371" s="152"/>
      <c r="H371" s="20"/>
      <c r="I371" s="74"/>
      <c r="L371" s="59"/>
      <c r="O371" s="35"/>
      <c r="R371" s="59"/>
      <c r="U371" s="35"/>
      <c r="X371" s="59"/>
      <c r="AA371" s="35"/>
      <c r="AD371" s="59"/>
      <c r="AG371" s="37"/>
      <c r="AJ371" s="59"/>
      <c r="AM371" s="37"/>
      <c r="AP371" s="59"/>
      <c r="AS371" s="37"/>
      <c r="AV371" s="59"/>
      <c r="AY371" s="37"/>
      <c r="BB371" s="59"/>
      <c r="BE371" s="37"/>
      <c r="BH371" s="59"/>
      <c r="BK371" s="37"/>
      <c r="BN371" s="59"/>
      <c r="BQ371" s="37"/>
      <c r="BR371" s="36"/>
      <c r="BS371" s="39"/>
      <c r="BT371" s="21"/>
      <c r="BU371" s="37"/>
      <c r="BV371" s="40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</row>
    <row r="372" spans="2:95" ht="13.5" customHeight="1">
      <c r="B372" s="155"/>
      <c r="C372" s="32"/>
      <c r="E372" s="109"/>
      <c r="G372" s="152"/>
      <c r="H372" s="20"/>
      <c r="I372" s="74"/>
      <c r="L372" s="59"/>
      <c r="O372" s="35"/>
      <c r="R372" s="59"/>
      <c r="U372" s="35"/>
      <c r="X372" s="59"/>
      <c r="AA372" s="35"/>
      <c r="AD372" s="59"/>
      <c r="AG372" s="37"/>
      <c r="AJ372" s="59"/>
      <c r="AM372" s="37"/>
      <c r="AP372" s="59"/>
      <c r="AS372" s="37"/>
      <c r="AV372" s="59"/>
      <c r="AY372" s="37"/>
      <c r="BB372" s="59"/>
      <c r="BE372" s="37"/>
      <c r="BH372" s="59"/>
      <c r="BK372" s="37"/>
      <c r="BN372" s="59"/>
      <c r="BQ372" s="37"/>
      <c r="BR372" s="36"/>
      <c r="BS372" s="39"/>
      <c r="BT372" s="21"/>
      <c r="BU372" s="37"/>
      <c r="BV372" s="40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</row>
    <row r="373" spans="2:95" ht="13.5" customHeight="1">
      <c r="B373" s="155"/>
      <c r="C373" s="32"/>
      <c r="E373" s="109"/>
      <c r="G373" s="152"/>
      <c r="H373" s="20"/>
      <c r="I373" s="74"/>
      <c r="L373" s="59"/>
      <c r="O373" s="35"/>
      <c r="R373" s="59"/>
      <c r="U373" s="35"/>
      <c r="X373" s="59"/>
      <c r="AA373" s="35"/>
      <c r="AD373" s="59"/>
      <c r="AG373" s="37"/>
      <c r="AJ373" s="59"/>
      <c r="AM373" s="37"/>
      <c r="AP373" s="59"/>
      <c r="AS373" s="37"/>
      <c r="AV373" s="59"/>
      <c r="AY373" s="37"/>
      <c r="BB373" s="59"/>
      <c r="BE373" s="37"/>
      <c r="BH373" s="59"/>
      <c r="BK373" s="37"/>
      <c r="BN373" s="59"/>
      <c r="BQ373" s="37"/>
      <c r="BR373" s="36"/>
      <c r="BS373" s="39"/>
      <c r="BT373" s="21"/>
      <c r="BU373" s="37"/>
      <c r="BV373" s="40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</row>
    <row r="374" spans="2:95" ht="13.5" customHeight="1">
      <c r="B374" s="155"/>
      <c r="C374" s="32"/>
      <c r="E374" s="109"/>
      <c r="G374" s="152"/>
      <c r="H374" s="20"/>
      <c r="I374" s="74"/>
      <c r="L374" s="59"/>
      <c r="O374" s="35"/>
      <c r="R374" s="59"/>
      <c r="U374" s="35"/>
      <c r="X374" s="59"/>
      <c r="AA374" s="35"/>
      <c r="AD374" s="59"/>
      <c r="AG374" s="37"/>
      <c r="AJ374" s="59"/>
      <c r="AM374" s="37"/>
      <c r="AP374" s="59"/>
      <c r="AS374" s="37"/>
      <c r="AV374" s="59"/>
      <c r="AY374" s="37"/>
      <c r="BB374" s="59"/>
      <c r="BE374" s="37"/>
      <c r="BH374" s="59"/>
      <c r="BK374" s="37"/>
      <c r="BN374" s="59"/>
      <c r="BQ374" s="37"/>
      <c r="BR374" s="36"/>
      <c r="BS374" s="39"/>
      <c r="BT374" s="21"/>
      <c r="BU374" s="37"/>
      <c r="BV374" s="40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</row>
    <row r="375" spans="2:95" ht="13.5" customHeight="1">
      <c r="B375" s="155"/>
      <c r="C375" s="32"/>
      <c r="E375" s="109"/>
      <c r="G375" s="152"/>
      <c r="H375" s="20"/>
      <c r="I375" s="74"/>
      <c r="L375" s="59"/>
      <c r="O375" s="35"/>
      <c r="R375" s="59"/>
      <c r="U375" s="35"/>
      <c r="X375" s="59"/>
      <c r="AA375" s="35"/>
      <c r="AD375" s="59"/>
      <c r="AG375" s="37"/>
      <c r="AJ375" s="59"/>
      <c r="AM375" s="37"/>
      <c r="AP375" s="59"/>
      <c r="AS375" s="37"/>
      <c r="AV375" s="59"/>
      <c r="AY375" s="37"/>
      <c r="BB375" s="59"/>
      <c r="BE375" s="37"/>
      <c r="BH375" s="59"/>
      <c r="BK375" s="37"/>
      <c r="BN375" s="59"/>
      <c r="BQ375" s="37"/>
      <c r="BR375" s="36"/>
      <c r="BS375" s="39"/>
      <c r="BT375" s="21"/>
      <c r="BU375" s="37"/>
      <c r="BV375" s="40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</row>
    <row r="376" spans="2:95" ht="13.5" customHeight="1">
      <c r="B376" s="155"/>
      <c r="C376" s="32"/>
      <c r="E376" s="109"/>
      <c r="G376" s="152"/>
      <c r="H376" s="20"/>
      <c r="I376" s="74"/>
      <c r="L376" s="59"/>
      <c r="O376" s="35"/>
      <c r="R376" s="59"/>
      <c r="U376" s="35"/>
      <c r="X376" s="59"/>
      <c r="AA376" s="35"/>
      <c r="AD376" s="59"/>
      <c r="AG376" s="37"/>
      <c r="AJ376" s="59"/>
      <c r="AM376" s="37"/>
      <c r="AP376" s="59"/>
      <c r="AS376" s="37"/>
      <c r="AV376" s="59"/>
      <c r="AY376" s="37"/>
      <c r="BB376" s="59"/>
      <c r="BE376" s="37"/>
      <c r="BH376" s="59"/>
      <c r="BK376" s="37"/>
      <c r="BN376" s="59"/>
      <c r="BQ376" s="37"/>
      <c r="BR376" s="36"/>
      <c r="BS376" s="39"/>
      <c r="BT376" s="21"/>
      <c r="BU376" s="37"/>
      <c r="BV376" s="40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</row>
    <row r="377" spans="2:95" ht="13.5" customHeight="1">
      <c r="B377" s="155"/>
      <c r="C377" s="32"/>
      <c r="E377" s="109"/>
      <c r="G377" s="152"/>
      <c r="H377" s="20"/>
      <c r="I377" s="74"/>
      <c r="L377" s="59"/>
      <c r="O377" s="35"/>
      <c r="R377" s="59"/>
      <c r="U377" s="35"/>
      <c r="X377" s="59"/>
      <c r="AA377" s="35"/>
      <c r="AD377" s="59"/>
      <c r="AG377" s="37"/>
      <c r="AJ377" s="59"/>
      <c r="AM377" s="37"/>
      <c r="AP377" s="59"/>
      <c r="AS377" s="37"/>
      <c r="AV377" s="59"/>
      <c r="AY377" s="37"/>
      <c r="BB377" s="59"/>
      <c r="BE377" s="37"/>
      <c r="BH377" s="59"/>
      <c r="BK377" s="37"/>
      <c r="BN377" s="59"/>
      <c r="BQ377" s="37"/>
      <c r="BR377" s="36"/>
      <c r="BS377" s="39"/>
      <c r="BT377" s="21"/>
      <c r="BU377" s="37"/>
      <c r="BV377" s="40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</row>
    <row r="378" spans="2:95" ht="13.5" customHeight="1">
      <c r="B378" s="155"/>
      <c r="C378" s="32"/>
      <c r="E378" s="109"/>
      <c r="G378" s="152"/>
      <c r="H378" s="20"/>
      <c r="I378" s="74"/>
      <c r="L378" s="59"/>
      <c r="O378" s="35"/>
      <c r="R378" s="59"/>
      <c r="U378" s="35"/>
      <c r="X378" s="59"/>
      <c r="AA378" s="35"/>
      <c r="AD378" s="59"/>
      <c r="AG378" s="37"/>
      <c r="AJ378" s="59"/>
      <c r="AM378" s="37"/>
      <c r="AP378" s="59"/>
      <c r="AS378" s="37"/>
      <c r="AV378" s="59"/>
      <c r="AY378" s="37"/>
      <c r="BB378" s="59"/>
      <c r="BE378" s="37"/>
      <c r="BH378" s="59"/>
      <c r="BK378" s="37"/>
      <c r="BN378" s="59"/>
      <c r="BQ378" s="37"/>
      <c r="BR378" s="36"/>
      <c r="BS378" s="39"/>
      <c r="BT378" s="21"/>
      <c r="BU378" s="37"/>
      <c r="BV378" s="40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</row>
    <row r="379" spans="2:95" ht="13.5" customHeight="1">
      <c r="B379" s="155"/>
      <c r="C379" s="32"/>
      <c r="E379" s="109"/>
      <c r="G379" s="152"/>
      <c r="H379" s="20"/>
      <c r="I379" s="74"/>
      <c r="L379" s="59"/>
      <c r="O379" s="35"/>
      <c r="R379" s="59"/>
      <c r="U379" s="35"/>
      <c r="X379" s="59"/>
      <c r="AA379" s="35"/>
      <c r="AD379" s="59"/>
      <c r="AG379" s="37"/>
      <c r="AJ379" s="59"/>
      <c r="AM379" s="37"/>
      <c r="AP379" s="59"/>
      <c r="AS379" s="37"/>
      <c r="AV379" s="59"/>
      <c r="AY379" s="37"/>
      <c r="BB379" s="59"/>
      <c r="BE379" s="37"/>
      <c r="BH379" s="59"/>
      <c r="BK379" s="37"/>
      <c r="BN379" s="59"/>
      <c r="BQ379" s="37"/>
      <c r="BR379" s="36"/>
      <c r="BS379" s="39"/>
      <c r="BT379" s="21"/>
      <c r="BU379" s="37"/>
      <c r="BV379" s="40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</row>
    <row r="380" spans="2:95" ht="13.5" customHeight="1">
      <c r="B380" s="155"/>
      <c r="C380" s="32"/>
      <c r="E380" s="109"/>
      <c r="G380" s="152"/>
      <c r="H380" s="20"/>
      <c r="I380" s="74"/>
      <c r="L380" s="59"/>
      <c r="O380" s="35"/>
      <c r="R380" s="59"/>
      <c r="U380" s="35"/>
      <c r="X380" s="59"/>
      <c r="AA380" s="35"/>
      <c r="AD380" s="59"/>
      <c r="AG380" s="37"/>
      <c r="AJ380" s="59"/>
      <c r="AM380" s="37"/>
      <c r="AP380" s="59"/>
      <c r="AS380" s="37"/>
      <c r="AV380" s="59"/>
      <c r="AY380" s="37"/>
      <c r="BB380" s="59"/>
      <c r="BE380" s="37"/>
      <c r="BH380" s="59"/>
      <c r="BK380" s="37"/>
      <c r="BN380" s="59"/>
      <c r="BQ380" s="37"/>
      <c r="BR380" s="36"/>
      <c r="BS380" s="39"/>
      <c r="BT380" s="21"/>
      <c r="BU380" s="37"/>
      <c r="BV380" s="40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</row>
    <row r="381" spans="2:95" ht="13.5" customHeight="1">
      <c r="B381" s="155"/>
      <c r="C381" s="32"/>
      <c r="E381" s="109"/>
      <c r="G381" s="152"/>
      <c r="H381" s="20"/>
      <c r="I381" s="74"/>
      <c r="L381" s="59"/>
      <c r="O381" s="35"/>
      <c r="R381" s="59"/>
      <c r="U381" s="35"/>
      <c r="X381" s="59"/>
      <c r="AA381" s="35"/>
      <c r="AD381" s="59"/>
      <c r="AG381" s="37"/>
      <c r="AJ381" s="59"/>
      <c r="AM381" s="37"/>
      <c r="AP381" s="59"/>
      <c r="AS381" s="37"/>
      <c r="AV381" s="59"/>
      <c r="AY381" s="37"/>
      <c r="BB381" s="59"/>
      <c r="BE381" s="37"/>
      <c r="BH381" s="59"/>
      <c r="BK381" s="37"/>
      <c r="BN381" s="59"/>
      <c r="BQ381" s="37"/>
      <c r="BR381" s="36"/>
      <c r="BS381" s="39"/>
      <c r="BT381" s="21"/>
      <c r="BU381" s="37"/>
      <c r="BV381" s="40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</row>
    <row r="382" spans="2:95" ht="13.5" customHeight="1">
      <c r="B382" s="155"/>
      <c r="C382" s="32"/>
      <c r="E382" s="109"/>
      <c r="G382" s="152"/>
      <c r="H382" s="20"/>
      <c r="I382" s="74"/>
      <c r="L382" s="59"/>
      <c r="O382" s="35"/>
      <c r="R382" s="59"/>
      <c r="U382" s="35"/>
      <c r="X382" s="59"/>
      <c r="AA382" s="35"/>
      <c r="AD382" s="59"/>
      <c r="AG382" s="37"/>
      <c r="AJ382" s="59"/>
      <c r="AM382" s="37"/>
      <c r="AP382" s="59"/>
      <c r="AS382" s="37"/>
      <c r="AV382" s="59"/>
      <c r="AY382" s="37"/>
      <c r="BB382" s="59"/>
      <c r="BE382" s="37"/>
      <c r="BH382" s="59"/>
      <c r="BK382" s="37"/>
      <c r="BN382" s="59"/>
      <c r="BQ382" s="37"/>
      <c r="BR382" s="36"/>
      <c r="BS382" s="39"/>
      <c r="BT382" s="21"/>
      <c r="BU382" s="37"/>
      <c r="BV382" s="40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</row>
    <row r="383" spans="2:95" ht="13.5" customHeight="1">
      <c r="B383" s="155"/>
      <c r="C383" s="32"/>
      <c r="E383" s="109"/>
      <c r="G383" s="152"/>
      <c r="H383" s="20"/>
      <c r="I383" s="74"/>
      <c r="L383" s="59"/>
      <c r="O383" s="35"/>
      <c r="R383" s="59"/>
      <c r="U383" s="35"/>
      <c r="X383" s="59"/>
      <c r="AA383" s="35"/>
      <c r="AD383" s="59"/>
      <c r="AG383" s="37"/>
      <c r="AJ383" s="59"/>
      <c r="AM383" s="37"/>
      <c r="AP383" s="59"/>
      <c r="AS383" s="37"/>
      <c r="AV383" s="59"/>
      <c r="AY383" s="37"/>
      <c r="BB383" s="59"/>
      <c r="BE383" s="37"/>
      <c r="BH383" s="59"/>
      <c r="BK383" s="37"/>
      <c r="BN383" s="59"/>
      <c r="BQ383" s="37"/>
      <c r="BR383" s="36"/>
      <c r="BS383" s="39"/>
      <c r="BT383" s="21"/>
      <c r="BU383" s="37"/>
      <c r="BV383" s="40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</row>
    <row r="384" spans="2:95" ht="13.5" customHeight="1">
      <c r="B384" s="155"/>
      <c r="C384" s="32"/>
      <c r="E384" s="109"/>
      <c r="G384" s="152"/>
      <c r="H384" s="20"/>
      <c r="I384" s="74"/>
      <c r="L384" s="59"/>
      <c r="O384" s="35"/>
      <c r="R384" s="59"/>
      <c r="U384" s="35"/>
      <c r="X384" s="59"/>
      <c r="AA384" s="35"/>
      <c r="AD384" s="59"/>
      <c r="AG384" s="37"/>
      <c r="AJ384" s="59"/>
      <c r="AM384" s="37"/>
      <c r="AP384" s="59"/>
      <c r="AS384" s="37"/>
      <c r="AV384" s="59"/>
      <c r="AY384" s="37"/>
      <c r="BB384" s="59"/>
      <c r="BE384" s="37"/>
      <c r="BH384" s="59"/>
      <c r="BK384" s="37"/>
      <c r="BN384" s="59"/>
      <c r="BQ384" s="37"/>
      <c r="BR384" s="36"/>
      <c r="BS384" s="39"/>
      <c r="BT384" s="21"/>
      <c r="BU384" s="37"/>
      <c r="BV384" s="40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</row>
    <row r="385" spans="2:95" ht="13.5" customHeight="1">
      <c r="B385" s="155"/>
      <c r="C385" s="32"/>
      <c r="E385" s="109"/>
      <c r="G385" s="152"/>
      <c r="H385" s="20"/>
      <c r="I385" s="74"/>
      <c r="L385" s="59"/>
      <c r="O385" s="35"/>
      <c r="R385" s="59"/>
      <c r="U385" s="35"/>
      <c r="X385" s="59"/>
      <c r="AA385" s="35"/>
      <c r="AD385" s="59"/>
      <c r="AG385" s="37"/>
      <c r="AJ385" s="59"/>
      <c r="AM385" s="37"/>
      <c r="AP385" s="59"/>
      <c r="AS385" s="37"/>
      <c r="AV385" s="59"/>
      <c r="AY385" s="37"/>
      <c r="BB385" s="59"/>
      <c r="BE385" s="37"/>
      <c r="BH385" s="59"/>
      <c r="BK385" s="37"/>
      <c r="BN385" s="59"/>
      <c r="BQ385" s="37"/>
      <c r="BR385" s="36"/>
      <c r="BS385" s="39"/>
      <c r="BT385" s="21"/>
      <c r="BU385" s="37"/>
      <c r="BV385" s="40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</row>
    <row r="386" spans="2:95" ht="13.5" customHeight="1">
      <c r="B386" s="155"/>
      <c r="C386" s="32"/>
      <c r="E386" s="109"/>
      <c r="G386" s="152"/>
      <c r="H386" s="20"/>
      <c r="I386" s="74"/>
      <c r="L386" s="59"/>
      <c r="O386" s="35"/>
      <c r="R386" s="59"/>
      <c r="U386" s="35"/>
      <c r="X386" s="59"/>
      <c r="AA386" s="35"/>
      <c r="AD386" s="59"/>
      <c r="AG386" s="37"/>
      <c r="AJ386" s="59"/>
      <c r="AM386" s="37"/>
      <c r="AP386" s="59"/>
      <c r="AS386" s="37"/>
      <c r="AV386" s="59"/>
      <c r="AY386" s="37"/>
      <c r="BB386" s="59"/>
      <c r="BE386" s="37"/>
      <c r="BH386" s="59"/>
      <c r="BK386" s="37"/>
      <c r="BN386" s="59"/>
      <c r="BQ386" s="37"/>
      <c r="BR386" s="36"/>
      <c r="BS386" s="39"/>
      <c r="BT386" s="21"/>
      <c r="BU386" s="37"/>
      <c r="BV386" s="40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</row>
    <row r="387" spans="2:95" ht="13.5" customHeight="1">
      <c r="B387" s="155"/>
      <c r="C387" s="32"/>
      <c r="E387" s="109"/>
      <c r="G387" s="152"/>
      <c r="H387" s="20"/>
      <c r="I387" s="74"/>
      <c r="L387" s="59"/>
      <c r="O387" s="35"/>
      <c r="R387" s="59"/>
      <c r="U387" s="35"/>
      <c r="X387" s="59"/>
      <c r="AA387" s="35"/>
      <c r="AD387" s="59"/>
      <c r="AG387" s="37"/>
      <c r="AJ387" s="59"/>
      <c r="AM387" s="37"/>
      <c r="AP387" s="59"/>
      <c r="AS387" s="37"/>
      <c r="AV387" s="59"/>
      <c r="AY387" s="37"/>
      <c r="BB387" s="59"/>
      <c r="BE387" s="37"/>
      <c r="BH387" s="59"/>
      <c r="BK387" s="37"/>
      <c r="BN387" s="59"/>
      <c r="BQ387" s="37"/>
      <c r="BR387" s="36"/>
      <c r="BS387" s="39"/>
      <c r="BT387" s="21"/>
      <c r="BU387" s="37"/>
      <c r="BV387" s="40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</row>
    <row r="388" spans="2:95" ht="13.5" customHeight="1">
      <c r="B388" s="155"/>
      <c r="C388" s="32"/>
      <c r="E388" s="109"/>
      <c r="G388" s="152"/>
      <c r="H388" s="20"/>
      <c r="I388" s="74"/>
      <c r="L388" s="59"/>
      <c r="O388" s="35"/>
      <c r="R388" s="59"/>
      <c r="U388" s="35"/>
      <c r="X388" s="59"/>
      <c r="AA388" s="35"/>
      <c r="AD388" s="59"/>
      <c r="AG388" s="37"/>
      <c r="AJ388" s="59"/>
      <c r="AM388" s="37"/>
      <c r="AP388" s="59"/>
      <c r="AS388" s="37"/>
      <c r="AV388" s="59"/>
      <c r="AY388" s="37"/>
      <c r="BB388" s="59"/>
      <c r="BE388" s="37"/>
      <c r="BH388" s="59"/>
      <c r="BK388" s="37"/>
      <c r="BN388" s="59"/>
      <c r="BQ388" s="37"/>
      <c r="BR388" s="36"/>
      <c r="BS388" s="39"/>
      <c r="BT388" s="21"/>
      <c r="BU388" s="37"/>
      <c r="BV388" s="40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</row>
    <row r="389" spans="2:95" ht="13.5" customHeight="1">
      <c r="B389" s="155"/>
      <c r="C389" s="32"/>
      <c r="E389" s="109"/>
      <c r="G389" s="152"/>
      <c r="H389" s="20"/>
      <c r="I389" s="74"/>
      <c r="L389" s="59"/>
      <c r="O389" s="35"/>
      <c r="R389" s="59"/>
      <c r="U389" s="35"/>
      <c r="X389" s="59"/>
      <c r="AA389" s="35"/>
      <c r="AD389" s="59"/>
      <c r="AG389" s="37"/>
      <c r="AJ389" s="59"/>
      <c r="AM389" s="37"/>
      <c r="AP389" s="59"/>
      <c r="AS389" s="37"/>
      <c r="AV389" s="59"/>
      <c r="AY389" s="37"/>
      <c r="BB389" s="59"/>
      <c r="BE389" s="37"/>
      <c r="BH389" s="59"/>
      <c r="BK389" s="37"/>
      <c r="BN389" s="59"/>
      <c r="BQ389" s="37"/>
      <c r="BR389" s="36"/>
      <c r="BS389" s="39"/>
      <c r="BT389" s="21"/>
      <c r="BU389" s="37"/>
      <c r="BV389" s="40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</row>
    <row r="390" spans="2:95" ht="13.5" customHeight="1">
      <c r="B390" s="155"/>
      <c r="C390" s="32"/>
      <c r="E390" s="109"/>
      <c r="G390" s="152"/>
      <c r="H390" s="20"/>
      <c r="I390" s="74"/>
      <c r="L390" s="59"/>
      <c r="O390" s="35"/>
      <c r="R390" s="59"/>
      <c r="U390" s="35"/>
      <c r="X390" s="59"/>
      <c r="AA390" s="35"/>
      <c r="AD390" s="59"/>
      <c r="AG390" s="37"/>
      <c r="AJ390" s="59"/>
      <c r="AM390" s="37"/>
      <c r="AP390" s="59"/>
      <c r="AS390" s="37"/>
      <c r="AV390" s="59"/>
      <c r="AY390" s="37"/>
      <c r="BB390" s="59"/>
      <c r="BE390" s="37"/>
      <c r="BH390" s="59"/>
      <c r="BK390" s="37"/>
      <c r="BN390" s="59"/>
      <c r="BQ390" s="37"/>
      <c r="BR390" s="36"/>
      <c r="BS390" s="39"/>
      <c r="BT390" s="21"/>
      <c r="BU390" s="37"/>
      <c r="BV390" s="40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</row>
    <row r="391" spans="2:95" ht="13.5" customHeight="1">
      <c r="B391" s="155"/>
      <c r="C391" s="32"/>
      <c r="E391" s="109"/>
      <c r="G391" s="152"/>
      <c r="H391" s="20"/>
      <c r="I391" s="74"/>
      <c r="L391" s="59"/>
      <c r="O391" s="35"/>
      <c r="R391" s="59"/>
      <c r="U391" s="35"/>
      <c r="X391" s="59"/>
      <c r="AA391" s="35"/>
      <c r="AD391" s="59"/>
      <c r="AG391" s="37"/>
      <c r="AJ391" s="59"/>
      <c r="AM391" s="37"/>
      <c r="AP391" s="59"/>
      <c r="AS391" s="37"/>
      <c r="AV391" s="59"/>
      <c r="AY391" s="37"/>
      <c r="BB391" s="59"/>
      <c r="BE391" s="37"/>
      <c r="BH391" s="59"/>
      <c r="BK391" s="37"/>
      <c r="BN391" s="59"/>
      <c r="BQ391" s="37"/>
      <c r="BR391" s="36"/>
      <c r="BS391" s="39"/>
      <c r="BT391" s="21"/>
      <c r="BU391" s="37"/>
      <c r="BV391" s="40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</row>
    <row r="392" spans="2:95" ht="13.5" customHeight="1">
      <c r="B392" s="155"/>
      <c r="C392" s="32"/>
      <c r="E392" s="109"/>
      <c r="G392" s="152"/>
      <c r="H392" s="20"/>
      <c r="I392" s="74"/>
      <c r="L392" s="59"/>
      <c r="O392" s="35"/>
      <c r="R392" s="59"/>
      <c r="U392" s="35"/>
      <c r="X392" s="59"/>
      <c r="AA392" s="35"/>
      <c r="AD392" s="59"/>
      <c r="AG392" s="37"/>
      <c r="AJ392" s="59"/>
      <c r="AM392" s="37"/>
      <c r="AP392" s="59"/>
      <c r="AS392" s="37"/>
      <c r="AV392" s="59"/>
      <c r="AY392" s="37"/>
      <c r="BB392" s="59"/>
      <c r="BE392" s="37"/>
      <c r="BH392" s="59"/>
      <c r="BK392" s="37"/>
      <c r="BN392" s="59"/>
      <c r="BQ392" s="37"/>
      <c r="BR392" s="36"/>
      <c r="BS392" s="39"/>
      <c r="BT392" s="21"/>
      <c r="BU392" s="37"/>
      <c r="BV392" s="40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</row>
    <row r="393" spans="2:95" ht="13.5" customHeight="1">
      <c r="B393" s="155"/>
      <c r="C393" s="32"/>
      <c r="E393" s="109"/>
      <c r="G393" s="152"/>
      <c r="H393" s="20"/>
      <c r="I393" s="74"/>
      <c r="L393" s="59"/>
      <c r="O393" s="35"/>
      <c r="R393" s="59"/>
      <c r="U393" s="35"/>
      <c r="X393" s="59"/>
      <c r="AA393" s="35"/>
      <c r="AD393" s="59"/>
      <c r="AG393" s="37"/>
      <c r="AJ393" s="59"/>
      <c r="AM393" s="37"/>
      <c r="AP393" s="59"/>
      <c r="AS393" s="37"/>
      <c r="AV393" s="59"/>
      <c r="AY393" s="37"/>
      <c r="BB393" s="59"/>
      <c r="BE393" s="37"/>
      <c r="BH393" s="59"/>
      <c r="BK393" s="37"/>
      <c r="BN393" s="59"/>
      <c r="BQ393" s="37"/>
      <c r="BR393" s="36"/>
      <c r="BS393" s="39"/>
      <c r="BT393" s="21"/>
      <c r="BU393" s="37"/>
      <c r="BV393" s="40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</row>
    <row r="394" spans="2:95" ht="13.5" customHeight="1">
      <c r="B394" s="155"/>
      <c r="C394" s="32"/>
      <c r="E394" s="109"/>
      <c r="G394" s="152"/>
      <c r="H394" s="20"/>
      <c r="I394" s="74"/>
      <c r="L394" s="59"/>
      <c r="O394" s="35"/>
      <c r="R394" s="59"/>
      <c r="U394" s="35"/>
      <c r="X394" s="59"/>
      <c r="AA394" s="35"/>
      <c r="AD394" s="59"/>
      <c r="AG394" s="37"/>
      <c r="AJ394" s="59"/>
      <c r="AM394" s="37"/>
      <c r="AP394" s="59"/>
      <c r="AS394" s="37"/>
      <c r="AV394" s="59"/>
      <c r="AY394" s="37"/>
      <c r="BB394" s="59"/>
      <c r="BE394" s="37"/>
      <c r="BH394" s="59"/>
      <c r="BK394" s="37"/>
      <c r="BN394" s="59"/>
      <c r="BQ394" s="37"/>
      <c r="BR394" s="36"/>
      <c r="BS394" s="39"/>
      <c r="BT394" s="21"/>
      <c r="BU394" s="37"/>
      <c r="BV394" s="40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</row>
    <row r="395" spans="2:95" ht="13.5" customHeight="1">
      <c r="B395" s="155"/>
      <c r="C395" s="32"/>
      <c r="E395" s="109"/>
      <c r="G395" s="152"/>
      <c r="H395" s="20"/>
      <c r="I395" s="74"/>
      <c r="L395" s="59"/>
      <c r="O395" s="35"/>
      <c r="R395" s="59"/>
      <c r="U395" s="35"/>
      <c r="X395" s="59"/>
      <c r="AA395" s="35"/>
      <c r="AD395" s="59"/>
      <c r="AG395" s="37"/>
      <c r="AJ395" s="59"/>
      <c r="AM395" s="37"/>
      <c r="AP395" s="59"/>
      <c r="AS395" s="37"/>
      <c r="AV395" s="59"/>
      <c r="AY395" s="37"/>
      <c r="BB395" s="59"/>
      <c r="BE395" s="37"/>
      <c r="BH395" s="59"/>
      <c r="BK395" s="37"/>
      <c r="BN395" s="59"/>
      <c r="BQ395" s="37"/>
      <c r="BR395" s="36"/>
      <c r="BS395" s="39"/>
      <c r="BT395" s="21"/>
      <c r="BU395" s="37"/>
      <c r="BV395" s="40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</row>
    <row r="396" spans="2:95" ht="13.5" customHeight="1">
      <c r="B396" s="155"/>
      <c r="C396" s="32"/>
      <c r="E396" s="109"/>
      <c r="G396" s="152"/>
      <c r="H396" s="20"/>
      <c r="I396" s="74"/>
      <c r="L396" s="59"/>
      <c r="O396" s="35"/>
      <c r="R396" s="59"/>
      <c r="U396" s="35"/>
      <c r="X396" s="59"/>
      <c r="AA396" s="35"/>
      <c r="AD396" s="59"/>
      <c r="AG396" s="37"/>
      <c r="AJ396" s="59"/>
      <c r="AM396" s="37"/>
      <c r="AP396" s="59"/>
      <c r="AS396" s="37"/>
      <c r="AV396" s="59"/>
      <c r="AY396" s="37"/>
      <c r="BB396" s="59"/>
      <c r="BE396" s="37"/>
      <c r="BH396" s="59"/>
      <c r="BK396" s="37"/>
      <c r="BN396" s="59"/>
      <c r="BQ396" s="37"/>
      <c r="BR396" s="36"/>
      <c r="BS396" s="39"/>
      <c r="BT396" s="21"/>
      <c r="BU396" s="37"/>
      <c r="BV396" s="40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</row>
    <row r="397" spans="2:95" ht="13.5" customHeight="1">
      <c r="B397" s="155"/>
      <c r="C397" s="32"/>
      <c r="E397" s="109"/>
      <c r="G397" s="152"/>
      <c r="H397" s="20"/>
      <c r="I397" s="74"/>
      <c r="L397" s="59"/>
      <c r="O397" s="35"/>
      <c r="R397" s="59"/>
      <c r="U397" s="35"/>
      <c r="X397" s="59"/>
      <c r="AA397" s="35"/>
      <c r="AD397" s="59"/>
      <c r="AG397" s="37"/>
      <c r="AJ397" s="59"/>
      <c r="AM397" s="37"/>
      <c r="AP397" s="59"/>
      <c r="AS397" s="37"/>
      <c r="AV397" s="59"/>
      <c r="AY397" s="37"/>
      <c r="BB397" s="59"/>
      <c r="BE397" s="37"/>
      <c r="BH397" s="59"/>
      <c r="BK397" s="37"/>
      <c r="BN397" s="59"/>
      <c r="BQ397" s="37"/>
      <c r="BR397" s="36"/>
      <c r="BS397" s="39"/>
      <c r="BT397" s="21"/>
      <c r="BU397" s="37"/>
      <c r="BV397" s="40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</row>
    <row r="398" spans="2:95" ht="13.5" customHeight="1">
      <c r="B398" s="155"/>
      <c r="C398" s="32"/>
      <c r="E398" s="109"/>
      <c r="G398" s="152"/>
      <c r="H398" s="20"/>
      <c r="I398" s="74"/>
      <c r="L398" s="59"/>
      <c r="O398" s="35"/>
      <c r="R398" s="59"/>
      <c r="U398" s="35"/>
      <c r="X398" s="59"/>
      <c r="AA398" s="35"/>
      <c r="AD398" s="59"/>
      <c r="AG398" s="37"/>
      <c r="AJ398" s="59"/>
      <c r="AM398" s="37"/>
      <c r="AP398" s="59"/>
      <c r="AS398" s="37"/>
      <c r="AV398" s="59"/>
      <c r="AY398" s="37"/>
      <c r="BB398" s="59"/>
      <c r="BE398" s="37"/>
      <c r="BH398" s="59"/>
      <c r="BK398" s="37"/>
      <c r="BN398" s="59"/>
      <c r="BQ398" s="37"/>
      <c r="BR398" s="36"/>
      <c r="BS398" s="39"/>
      <c r="BT398" s="21"/>
      <c r="BU398" s="37"/>
      <c r="BV398" s="40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</row>
    <row r="399" spans="2:95" ht="13.5" customHeight="1">
      <c r="B399" s="155"/>
      <c r="C399" s="32"/>
      <c r="E399" s="109"/>
      <c r="G399" s="152"/>
      <c r="H399" s="20"/>
      <c r="I399" s="74"/>
      <c r="L399" s="59"/>
      <c r="O399" s="35"/>
      <c r="R399" s="59"/>
      <c r="U399" s="35"/>
      <c r="X399" s="59"/>
      <c r="AA399" s="35"/>
      <c r="AD399" s="59"/>
      <c r="AG399" s="37"/>
      <c r="AJ399" s="59"/>
      <c r="AM399" s="37"/>
      <c r="AP399" s="59"/>
      <c r="AS399" s="37"/>
      <c r="AV399" s="59"/>
      <c r="AY399" s="37"/>
      <c r="BB399" s="59"/>
      <c r="BE399" s="37"/>
      <c r="BH399" s="59"/>
      <c r="BK399" s="37"/>
      <c r="BN399" s="59"/>
      <c r="BQ399" s="37"/>
      <c r="BR399" s="36"/>
      <c r="BS399" s="39"/>
      <c r="BT399" s="21"/>
      <c r="BU399" s="37"/>
      <c r="BV399" s="40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</row>
    <row r="400" spans="2:95" ht="13.5" customHeight="1">
      <c r="B400" s="155"/>
      <c r="C400" s="32"/>
      <c r="E400" s="109"/>
      <c r="G400" s="152"/>
      <c r="H400" s="20"/>
      <c r="I400" s="74"/>
      <c r="L400" s="59"/>
      <c r="O400" s="35"/>
      <c r="R400" s="59"/>
      <c r="U400" s="35"/>
      <c r="X400" s="59"/>
      <c r="AA400" s="35"/>
      <c r="AD400" s="59"/>
      <c r="AG400" s="37"/>
      <c r="AJ400" s="59"/>
      <c r="AM400" s="37"/>
      <c r="AP400" s="59"/>
      <c r="AS400" s="37"/>
      <c r="AV400" s="59"/>
      <c r="AY400" s="37"/>
      <c r="BB400" s="59"/>
      <c r="BE400" s="37"/>
      <c r="BH400" s="59"/>
      <c r="BK400" s="37"/>
      <c r="BN400" s="59"/>
      <c r="BQ400" s="37"/>
      <c r="BR400" s="36"/>
      <c r="BS400" s="39"/>
      <c r="BT400" s="21"/>
      <c r="BU400" s="37"/>
      <c r="BV400" s="40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</row>
    <row r="401" spans="2:95" ht="13.5" customHeight="1">
      <c r="B401" s="155"/>
      <c r="C401" s="32"/>
      <c r="E401" s="109"/>
      <c r="G401" s="152"/>
      <c r="H401" s="20"/>
      <c r="I401" s="74"/>
      <c r="L401" s="59"/>
      <c r="O401" s="35"/>
      <c r="R401" s="59"/>
      <c r="U401" s="35"/>
      <c r="X401" s="59"/>
      <c r="AA401" s="35"/>
      <c r="AD401" s="59"/>
      <c r="AG401" s="37"/>
      <c r="AJ401" s="59"/>
      <c r="AM401" s="37"/>
      <c r="AP401" s="59"/>
      <c r="AS401" s="37"/>
      <c r="AV401" s="59"/>
      <c r="AY401" s="37"/>
      <c r="BB401" s="59"/>
      <c r="BE401" s="37"/>
      <c r="BH401" s="59"/>
      <c r="BK401" s="37"/>
      <c r="BN401" s="59"/>
      <c r="BQ401" s="37"/>
      <c r="BR401" s="36"/>
      <c r="BS401" s="39"/>
      <c r="BT401" s="21"/>
      <c r="BU401" s="37"/>
      <c r="BV401" s="40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</row>
    <row r="402" spans="2:95" ht="13.5" customHeight="1">
      <c r="B402" s="155"/>
      <c r="C402" s="32"/>
      <c r="E402" s="109"/>
      <c r="G402" s="152"/>
      <c r="H402" s="20"/>
      <c r="I402" s="74"/>
      <c r="L402" s="59"/>
      <c r="O402" s="35"/>
      <c r="R402" s="59"/>
      <c r="U402" s="35"/>
      <c r="X402" s="59"/>
      <c r="AA402" s="35"/>
      <c r="AD402" s="59"/>
      <c r="AG402" s="37"/>
      <c r="AJ402" s="59"/>
      <c r="AM402" s="37"/>
      <c r="AP402" s="59"/>
      <c r="AS402" s="37"/>
      <c r="AV402" s="59"/>
      <c r="AY402" s="37"/>
      <c r="BB402" s="59"/>
      <c r="BE402" s="37"/>
      <c r="BH402" s="59"/>
      <c r="BK402" s="37"/>
      <c r="BN402" s="59"/>
      <c r="BQ402" s="37"/>
      <c r="BR402" s="36"/>
      <c r="BS402" s="39"/>
      <c r="BT402" s="21"/>
      <c r="BU402" s="37"/>
      <c r="BV402" s="40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33"/>
      <c r="CM402" s="33"/>
      <c r="CN402" s="33"/>
      <c r="CO402" s="33"/>
      <c r="CP402" s="33"/>
      <c r="CQ402" s="33"/>
    </row>
    <row r="403" spans="2:95" ht="13.5" customHeight="1">
      <c r="B403" s="155"/>
      <c r="C403" s="32"/>
      <c r="E403" s="109"/>
      <c r="G403" s="152"/>
      <c r="H403" s="20"/>
      <c r="I403" s="74"/>
      <c r="L403" s="59"/>
      <c r="O403" s="35"/>
      <c r="R403" s="59"/>
      <c r="U403" s="35"/>
      <c r="X403" s="59"/>
      <c r="AA403" s="35"/>
      <c r="AD403" s="59"/>
      <c r="AG403" s="37"/>
      <c r="AJ403" s="59"/>
      <c r="AM403" s="37"/>
      <c r="AP403" s="59"/>
      <c r="AS403" s="37"/>
      <c r="AV403" s="59"/>
      <c r="AY403" s="37"/>
      <c r="BB403" s="59"/>
      <c r="BE403" s="37"/>
      <c r="BH403" s="59"/>
      <c r="BK403" s="37"/>
      <c r="BN403" s="59"/>
      <c r="BQ403" s="37"/>
      <c r="BR403" s="36"/>
      <c r="BS403" s="39"/>
      <c r="BT403" s="21"/>
      <c r="BU403" s="37"/>
      <c r="BV403" s="40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</row>
    <row r="404" spans="2:95" ht="13.5" customHeight="1">
      <c r="B404" s="155"/>
      <c r="C404" s="32"/>
      <c r="E404" s="109"/>
      <c r="G404" s="152"/>
      <c r="H404" s="20"/>
      <c r="I404" s="74"/>
      <c r="L404" s="59"/>
      <c r="O404" s="35"/>
      <c r="R404" s="59"/>
      <c r="U404" s="35"/>
      <c r="X404" s="59"/>
      <c r="AA404" s="35"/>
      <c r="AD404" s="59"/>
      <c r="AG404" s="37"/>
      <c r="AJ404" s="59"/>
      <c r="AM404" s="37"/>
      <c r="AP404" s="59"/>
      <c r="AS404" s="37"/>
      <c r="AV404" s="59"/>
      <c r="AY404" s="37"/>
      <c r="BB404" s="59"/>
      <c r="BE404" s="37"/>
      <c r="BH404" s="59"/>
      <c r="BK404" s="37"/>
      <c r="BN404" s="59"/>
      <c r="BQ404" s="37"/>
      <c r="BR404" s="36"/>
      <c r="BS404" s="39"/>
      <c r="BT404" s="21"/>
      <c r="BU404" s="37"/>
      <c r="BV404" s="40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</row>
    <row r="405" spans="2:95" ht="13.5" customHeight="1">
      <c r="B405" s="155"/>
      <c r="C405" s="32"/>
      <c r="E405" s="109"/>
      <c r="G405" s="152"/>
      <c r="H405" s="20"/>
      <c r="I405" s="74"/>
      <c r="L405" s="59"/>
      <c r="O405" s="35"/>
      <c r="R405" s="59"/>
      <c r="U405" s="35"/>
      <c r="X405" s="59"/>
      <c r="AA405" s="35"/>
      <c r="AD405" s="59"/>
      <c r="AG405" s="37"/>
      <c r="AJ405" s="59"/>
      <c r="AM405" s="37"/>
      <c r="AP405" s="59"/>
      <c r="AS405" s="37"/>
      <c r="AV405" s="59"/>
      <c r="AY405" s="37"/>
      <c r="BB405" s="59"/>
      <c r="BE405" s="37"/>
      <c r="BH405" s="59"/>
      <c r="BK405" s="37"/>
      <c r="BN405" s="59"/>
      <c r="BQ405" s="37"/>
      <c r="BR405" s="36"/>
      <c r="BS405" s="39"/>
      <c r="BT405" s="21"/>
      <c r="BU405" s="37"/>
      <c r="BV405" s="40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  <c r="CJ405" s="33"/>
      <c r="CK405" s="33"/>
      <c r="CL405" s="33"/>
      <c r="CM405" s="33"/>
      <c r="CN405" s="33"/>
      <c r="CO405" s="33"/>
      <c r="CP405" s="33"/>
      <c r="CQ405" s="33"/>
    </row>
    <row r="406" spans="2:95" ht="13.5" customHeight="1">
      <c r="B406" s="155"/>
      <c r="C406" s="32"/>
      <c r="E406" s="109"/>
      <c r="G406" s="152"/>
      <c r="H406" s="20"/>
      <c r="I406" s="74"/>
      <c r="L406" s="59"/>
      <c r="O406" s="35"/>
      <c r="R406" s="59"/>
      <c r="U406" s="35"/>
      <c r="X406" s="59"/>
      <c r="AA406" s="35"/>
      <c r="AD406" s="59"/>
      <c r="AG406" s="37"/>
      <c r="AJ406" s="59"/>
      <c r="AM406" s="37"/>
      <c r="AP406" s="59"/>
      <c r="AS406" s="37"/>
      <c r="AV406" s="59"/>
      <c r="AY406" s="37"/>
      <c r="BB406" s="59"/>
      <c r="BE406" s="37"/>
      <c r="BH406" s="59"/>
      <c r="BK406" s="37"/>
      <c r="BN406" s="59"/>
      <c r="BQ406" s="37"/>
      <c r="BR406" s="36"/>
      <c r="BS406" s="39"/>
      <c r="BT406" s="21"/>
      <c r="BU406" s="37"/>
      <c r="BV406" s="40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  <c r="CI406" s="33"/>
      <c r="CJ406" s="33"/>
      <c r="CK406" s="33"/>
      <c r="CL406" s="33"/>
      <c r="CM406" s="33"/>
      <c r="CN406" s="33"/>
      <c r="CO406" s="33"/>
      <c r="CP406" s="33"/>
      <c r="CQ406" s="33"/>
    </row>
    <row r="407" spans="2:95" ht="13.5" customHeight="1">
      <c r="B407" s="155"/>
      <c r="C407" s="32"/>
      <c r="E407" s="109"/>
      <c r="G407" s="152"/>
      <c r="H407" s="20"/>
      <c r="I407" s="74"/>
      <c r="L407" s="59"/>
      <c r="O407" s="35"/>
      <c r="R407" s="59"/>
      <c r="U407" s="35"/>
      <c r="X407" s="59"/>
      <c r="AA407" s="35"/>
      <c r="AD407" s="59"/>
      <c r="AG407" s="37"/>
      <c r="AJ407" s="59"/>
      <c r="AM407" s="37"/>
      <c r="AP407" s="59"/>
      <c r="AS407" s="37"/>
      <c r="AV407" s="59"/>
      <c r="AY407" s="37"/>
      <c r="BB407" s="59"/>
      <c r="BE407" s="37"/>
      <c r="BH407" s="59"/>
      <c r="BK407" s="37"/>
      <c r="BN407" s="59"/>
      <c r="BQ407" s="37"/>
      <c r="BR407" s="36"/>
      <c r="BS407" s="39"/>
      <c r="BT407" s="21"/>
      <c r="BU407" s="37"/>
      <c r="BV407" s="40"/>
      <c r="BW407" s="33"/>
      <c r="BX407" s="33"/>
      <c r="BY407" s="33"/>
      <c r="BZ407" s="33"/>
      <c r="CA407" s="33"/>
      <c r="CB407" s="33"/>
      <c r="CC407" s="33"/>
      <c r="CD407" s="33"/>
      <c r="CE407" s="33"/>
      <c r="CF407" s="33"/>
      <c r="CG407" s="33"/>
      <c r="CH407" s="33"/>
      <c r="CI407" s="33"/>
      <c r="CJ407" s="33"/>
      <c r="CK407" s="33"/>
      <c r="CL407" s="33"/>
      <c r="CM407" s="33"/>
      <c r="CN407" s="33"/>
      <c r="CO407" s="33"/>
      <c r="CP407" s="33"/>
      <c r="CQ407" s="33"/>
    </row>
    <row r="408" spans="2:95" ht="13.5" customHeight="1">
      <c r="B408" s="155"/>
      <c r="C408" s="32"/>
      <c r="E408" s="109"/>
      <c r="G408" s="152"/>
      <c r="H408" s="20"/>
      <c r="I408" s="74"/>
      <c r="L408" s="59"/>
      <c r="O408" s="35"/>
      <c r="R408" s="59"/>
      <c r="U408" s="35"/>
      <c r="X408" s="59"/>
      <c r="AA408" s="35"/>
      <c r="AD408" s="59"/>
      <c r="AG408" s="37"/>
      <c r="AJ408" s="59"/>
      <c r="AM408" s="37"/>
      <c r="AP408" s="59"/>
      <c r="AS408" s="37"/>
      <c r="AV408" s="59"/>
      <c r="AY408" s="37"/>
      <c r="BB408" s="59"/>
      <c r="BE408" s="37"/>
      <c r="BH408" s="59"/>
      <c r="BK408" s="37"/>
      <c r="BN408" s="59"/>
      <c r="BQ408" s="37"/>
      <c r="BR408" s="36"/>
      <c r="BS408" s="39"/>
      <c r="BT408" s="21"/>
      <c r="BU408" s="37"/>
      <c r="BV408" s="40"/>
      <c r="BW408" s="33"/>
      <c r="BX408" s="33"/>
      <c r="BY408" s="33"/>
      <c r="BZ408" s="33"/>
      <c r="CA408" s="33"/>
      <c r="CB408" s="33"/>
      <c r="CC408" s="33"/>
      <c r="CD408" s="33"/>
      <c r="CE408" s="33"/>
      <c r="CF408" s="33"/>
      <c r="CG408" s="33"/>
      <c r="CH408" s="33"/>
      <c r="CI408" s="33"/>
      <c r="CJ408" s="33"/>
      <c r="CK408" s="33"/>
      <c r="CL408" s="33"/>
      <c r="CM408" s="33"/>
      <c r="CN408" s="33"/>
      <c r="CO408" s="33"/>
      <c r="CP408" s="33"/>
      <c r="CQ408" s="33"/>
    </row>
    <row r="409" spans="2:95" ht="13.5" customHeight="1">
      <c r="B409" s="155"/>
      <c r="C409" s="32"/>
      <c r="E409" s="109"/>
      <c r="G409" s="152"/>
      <c r="H409" s="20"/>
      <c r="I409" s="74"/>
      <c r="L409" s="59"/>
      <c r="O409" s="35"/>
      <c r="R409" s="59"/>
      <c r="U409" s="35"/>
      <c r="X409" s="59"/>
      <c r="AA409" s="35"/>
      <c r="AD409" s="59"/>
      <c r="AG409" s="37"/>
      <c r="AJ409" s="59"/>
      <c r="AM409" s="37"/>
      <c r="AP409" s="59"/>
      <c r="AS409" s="37"/>
      <c r="AV409" s="59"/>
      <c r="AY409" s="37"/>
      <c r="BB409" s="59"/>
      <c r="BE409" s="37"/>
      <c r="BH409" s="59"/>
      <c r="BK409" s="37"/>
      <c r="BN409" s="59"/>
      <c r="BQ409" s="37"/>
      <c r="BR409" s="36"/>
      <c r="BS409" s="39"/>
      <c r="BT409" s="21"/>
      <c r="BU409" s="37"/>
      <c r="BV409" s="40"/>
      <c r="BW409" s="33"/>
      <c r="BX409" s="33"/>
      <c r="BY409" s="33"/>
      <c r="BZ409" s="33"/>
      <c r="CA409" s="33"/>
      <c r="CB409" s="33"/>
      <c r="CC409" s="33"/>
      <c r="CD409" s="33"/>
      <c r="CE409" s="33"/>
      <c r="CF409" s="33"/>
      <c r="CG409" s="33"/>
      <c r="CH409" s="33"/>
      <c r="CI409" s="33"/>
      <c r="CJ409" s="33"/>
      <c r="CK409" s="33"/>
      <c r="CL409" s="33"/>
      <c r="CM409" s="33"/>
      <c r="CN409" s="33"/>
      <c r="CO409" s="33"/>
      <c r="CP409" s="33"/>
      <c r="CQ409" s="33"/>
    </row>
    <row r="410" spans="2:95" ht="13.5" customHeight="1">
      <c r="B410" s="155"/>
      <c r="C410" s="32"/>
      <c r="E410" s="109"/>
      <c r="G410" s="152"/>
      <c r="H410" s="20"/>
      <c r="I410" s="74"/>
      <c r="L410" s="59"/>
      <c r="O410" s="35"/>
      <c r="R410" s="59"/>
      <c r="U410" s="35"/>
      <c r="X410" s="59"/>
      <c r="AA410" s="35"/>
      <c r="AD410" s="59"/>
      <c r="AG410" s="37"/>
      <c r="AJ410" s="59"/>
      <c r="AM410" s="37"/>
      <c r="AP410" s="59"/>
      <c r="AS410" s="37"/>
      <c r="AV410" s="59"/>
      <c r="AY410" s="37"/>
      <c r="BB410" s="59"/>
      <c r="BE410" s="37"/>
      <c r="BH410" s="59"/>
      <c r="BK410" s="37"/>
      <c r="BN410" s="59"/>
      <c r="BQ410" s="37"/>
      <c r="BR410" s="36"/>
      <c r="BS410" s="39"/>
      <c r="BT410" s="21"/>
      <c r="BU410" s="37"/>
      <c r="BV410" s="40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  <c r="CI410" s="33"/>
      <c r="CJ410" s="33"/>
      <c r="CK410" s="33"/>
      <c r="CL410" s="33"/>
      <c r="CM410" s="33"/>
      <c r="CN410" s="33"/>
      <c r="CO410" s="33"/>
      <c r="CP410" s="33"/>
      <c r="CQ410" s="33"/>
    </row>
    <row r="411" spans="2:95" ht="13.5" customHeight="1">
      <c r="B411" s="155"/>
      <c r="C411" s="32"/>
      <c r="E411" s="109"/>
      <c r="G411" s="152"/>
      <c r="H411" s="20"/>
      <c r="I411" s="74"/>
      <c r="L411" s="59"/>
      <c r="O411" s="35"/>
      <c r="R411" s="59"/>
      <c r="U411" s="35"/>
      <c r="X411" s="59"/>
      <c r="AA411" s="35"/>
      <c r="AD411" s="59"/>
      <c r="AG411" s="37"/>
      <c r="AJ411" s="59"/>
      <c r="AM411" s="37"/>
      <c r="AP411" s="59"/>
      <c r="AS411" s="37"/>
      <c r="AV411" s="59"/>
      <c r="AY411" s="37"/>
      <c r="BB411" s="59"/>
      <c r="BE411" s="37"/>
      <c r="BH411" s="59"/>
      <c r="BK411" s="37"/>
      <c r="BN411" s="59"/>
      <c r="BQ411" s="37"/>
      <c r="BR411" s="36"/>
      <c r="BS411" s="39"/>
      <c r="BT411" s="21"/>
      <c r="BU411" s="37"/>
      <c r="BV411" s="40"/>
      <c r="BW411" s="33"/>
      <c r="BX411" s="33"/>
      <c r="BY411" s="33"/>
      <c r="BZ411" s="33"/>
      <c r="CA411" s="33"/>
      <c r="CB411" s="33"/>
      <c r="CC411" s="33"/>
      <c r="CD411" s="33"/>
      <c r="CE411" s="33"/>
      <c r="CF411" s="33"/>
      <c r="CG411" s="33"/>
      <c r="CH411" s="33"/>
      <c r="CI411" s="33"/>
      <c r="CJ411" s="33"/>
      <c r="CK411" s="33"/>
      <c r="CL411" s="33"/>
      <c r="CM411" s="33"/>
      <c r="CN411" s="33"/>
      <c r="CO411" s="33"/>
      <c r="CP411" s="33"/>
      <c r="CQ411" s="33"/>
    </row>
    <row r="412" spans="2:95" ht="13.5" customHeight="1">
      <c r="B412" s="155"/>
      <c r="C412" s="32"/>
      <c r="E412" s="109"/>
      <c r="G412" s="152"/>
      <c r="H412" s="20"/>
      <c r="I412" s="74"/>
      <c r="L412" s="59"/>
      <c r="O412" s="35"/>
      <c r="R412" s="59"/>
      <c r="U412" s="35"/>
      <c r="X412" s="59"/>
      <c r="AA412" s="35"/>
      <c r="AD412" s="59"/>
      <c r="AG412" s="37"/>
      <c r="AJ412" s="59"/>
      <c r="AM412" s="37"/>
      <c r="AP412" s="59"/>
      <c r="AS412" s="37"/>
      <c r="AV412" s="59"/>
      <c r="AY412" s="37"/>
      <c r="BB412" s="59"/>
      <c r="BE412" s="37"/>
      <c r="BH412" s="59"/>
      <c r="BK412" s="37"/>
      <c r="BN412" s="59"/>
      <c r="BQ412" s="37"/>
      <c r="BR412" s="36"/>
      <c r="BS412" s="39"/>
      <c r="BT412" s="21"/>
      <c r="BU412" s="37"/>
      <c r="BV412" s="40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  <c r="CJ412" s="33"/>
      <c r="CK412" s="33"/>
      <c r="CL412" s="33"/>
      <c r="CM412" s="33"/>
      <c r="CN412" s="33"/>
      <c r="CO412" s="33"/>
      <c r="CP412" s="33"/>
      <c r="CQ412" s="33"/>
    </row>
    <row r="413" spans="2:95" ht="13.5" customHeight="1">
      <c r="B413" s="155"/>
      <c r="C413" s="32"/>
      <c r="E413" s="109"/>
      <c r="G413" s="152"/>
      <c r="H413" s="20"/>
      <c r="I413" s="74"/>
      <c r="L413" s="59"/>
      <c r="O413" s="35"/>
      <c r="R413" s="59"/>
      <c r="U413" s="35"/>
      <c r="X413" s="59"/>
      <c r="AA413" s="35"/>
      <c r="AD413" s="59"/>
      <c r="AG413" s="37"/>
      <c r="AJ413" s="59"/>
      <c r="AM413" s="37"/>
      <c r="AP413" s="59"/>
      <c r="AS413" s="37"/>
      <c r="AV413" s="59"/>
      <c r="AY413" s="37"/>
      <c r="BB413" s="59"/>
      <c r="BE413" s="37"/>
      <c r="BH413" s="59"/>
      <c r="BK413" s="37"/>
      <c r="BN413" s="59"/>
      <c r="BQ413" s="37"/>
      <c r="BR413" s="36"/>
      <c r="BS413" s="39"/>
      <c r="BT413" s="21"/>
      <c r="BU413" s="37"/>
      <c r="BV413" s="40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  <c r="CI413" s="33"/>
      <c r="CJ413" s="33"/>
      <c r="CK413" s="33"/>
      <c r="CL413" s="33"/>
      <c r="CM413" s="33"/>
      <c r="CN413" s="33"/>
      <c r="CO413" s="33"/>
      <c r="CP413" s="33"/>
      <c r="CQ413" s="33"/>
    </row>
    <row r="414" spans="2:95" ht="13.5" customHeight="1">
      <c r="B414" s="155"/>
      <c r="C414" s="32"/>
      <c r="E414" s="109"/>
      <c r="G414" s="152"/>
      <c r="H414" s="20"/>
      <c r="I414" s="74"/>
      <c r="L414" s="59"/>
      <c r="O414" s="35"/>
      <c r="R414" s="59"/>
      <c r="U414" s="35"/>
      <c r="X414" s="59"/>
      <c r="AA414" s="35"/>
      <c r="AD414" s="59"/>
      <c r="AG414" s="37"/>
      <c r="AJ414" s="59"/>
      <c r="AM414" s="37"/>
      <c r="AP414" s="59"/>
      <c r="AS414" s="37"/>
      <c r="AV414" s="59"/>
      <c r="AY414" s="37"/>
      <c r="BB414" s="59"/>
      <c r="BE414" s="37"/>
      <c r="BH414" s="59"/>
      <c r="BK414" s="37"/>
      <c r="BN414" s="59"/>
      <c r="BQ414" s="37"/>
      <c r="BR414" s="36"/>
      <c r="BS414" s="39"/>
      <c r="BT414" s="21"/>
      <c r="BU414" s="37"/>
      <c r="BV414" s="40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</row>
    <row r="415" spans="2:95" ht="13.5" customHeight="1">
      <c r="B415" s="155"/>
      <c r="C415" s="32"/>
      <c r="E415" s="109"/>
      <c r="G415" s="152"/>
      <c r="H415" s="20"/>
      <c r="I415" s="74"/>
      <c r="L415" s="59"/>
      <c r="O415" s="35"/>
      <c r="R415" s="59"/>
      <c r="U415" s="35"/>
      <c r="X415" s="59"/>
      <c r="AA415" s="35"/>
      <c r="AD415" s="59"/>
      <c r="AG415" s="37"/>
      <c r="AJ415" s="59"/>
      <c r="AM415" s="37"/>
      <c r="AP415" s="59"/>
      <c r="AS415" s="37"/>
      <c r="AV415" s="59"/>
      <c r="AY415" s="37"/>
      <c r="BB415" s="59"/>
      <c r="BE415" s="37"/>
      <c r="BH415" s="59"/>
      <c r="BK415" s="37"/>
      <c r="BN415" s="59"/>
      <c r="BQ415" s="37"/>
      <c r="BR415" s="36"/>
      <c r="BS415" s="39"/>
      <c r="BT415" s="21"/>
      <c r="BU415" s="37"/>
      <c r="BV415" s="40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</row>
    <row r="416" spans="2:95" ht="13.5" customHeight="1">
      <c r="B416" s="155"/>
      <c r="C416" s="32"/>
      <c r="E416" s="109"/>
      <c r="G416" s="152"/>
      <c r="H416" s="20"/>
      <c r="I416" s="74"/>
      <c r="L416" s="59"/>
      <c r="O416" s="35"/>
      <c r="R416" s="59"/>
      <c r="U416" s="35"/>
      <c r="X416" s="59"/>
      <c r="AA416" s="35"/>
      <c r="AD416" s="59"/>
      <c r="AG416" s="37"/>
      <c r="AJ416" s="59"/>
      <c r="AM416" s="37"/>
      <c r="AP416" s="59"/>
      <c r="AS416" s="37"/>
      <c r="AV416" s="59"/>
      <c r="AY416" s="37"/>
      <c r="BB416" s="59"/>
      <c r="BE416" s="37"/>
      <c r="BH416" s="59"/>
      <c r="BK416" s="37"/>
      <c r="BN416" s="59"/>
      <c r="BQ416" s="37"/>
      <c r="BR416" s="36"/>
      <c r="BS416" s="39"/>
      <c r="BT416" s="21"/>
      <c r="BU416" s="37"/>
      <c r="BV416" s="40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33"/>
      <c r="CM416" s="33"/>
      <c r="CN416" s="33"/>
      <c r="CO416" s="33"/>
      <c r="CP416" s="33"/>
      <c r="CQ416" s="33"/>
    </row>
    <row r="417" spans="2:95" ht="13.5" customHeight="1">
      <c r="B417" s="155"/>
      <c r="C417" s="32"/>
      <c r="E417" s="109"/>
      <c r="G417" s="152"/>
      <c r="H417" s="20"/>
      <c r="I417" s="74"/>
      <c r="L417" s="59"/>
      <c r="O417" s="35"/>
      <c r="R417" s="59"/>
      <c r="U417" s="35"/>
      <c r="X417" s="59"/>
      <c r="AA417" s="35"/>
      <c r="AD417" s="59"/>
      <c r="AG417" s="37"/>
      <c r="AJ417" s="59"/>
      <c r="AM417" s="37"/>
      <c r="AP417" s="59"/>
      <c r="AS417" s="37"/>
      <c r="AV417" s="59"/>
      <c r="AY417" s="37"/>
      <c r="BB417" s="59"/>
      <c r="BE417" s="37"/>
      <c r="BH417" s="59"/>
      <c r="BK417" s="37"/>
      <c r="BN417" s="59"/>
      <c r="BQ417" s="37"/>
      <c r="BR417" s="36"/>
      <c r="BS417" s="39"/>
      <c r="BT417" s="21"/>
      <c r="BU417" s="37"/>
      <c r="BV417" s="40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  <c r="CJ417" s="33"/>
      <c r="CK417" s="33"/>
      <c r="CL417" s="33"/>
      <c r="CM417" s="33"/>
      <c r="CN417" s="33"/>
      <c r="CO417" s="33"/>
      <c r="CP417" s="33"/>
      <c r="CQ417" s="33"/>
    </row>
    <row r="418" spans="2:95" ht="13.5" customHeight="1">
      <c r="B418" s="155"/>
      <c r="C418" s="32"/>
      <c r="E418" s="109"/>
      <c r="G418" s="152"/>
      <c r="H418" s="20"/>
      <c r="I418" s="74"/>
      <c r="L418" s="59"/>
      <c r="O418" s="35"/>
      <c r="R418" s="59"/>
      <c r="U418" s="35"/>
      <c r="X418" s="59"/>
      <c r="AA418" s="35"/>
      <c r="AD418" s="59"/>
      <c r="AG418" s="37"/>
      <c r="AJ418" s="59"/>
      <c r="AM418" s="37"/>
      <c r="AP418" s="59"/>
      <c r="AS418" s="37"/>
      <c r="AV418" s="59"/>
      <c r="AY418" s="37"/>
      <c r="BB418" s="59"/>
      <c r="BE418" s="37"/>
      <c r="BH418" s="59"/>
      <c r="BK418" s="37"/>
      <c r="BN418" s="59"/>
      <c r="BQ418" s="37"/>
      <c r="BR418" s="36"/>
      <c r="BS418" s="39"/>
      <c r="BT418" s="21"/>
      <c r="BU418" s="37"/>
      <c r="BV418" s="40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33"/>
      <c r="CM418" s="33"/>
      <c r="CN418" s="33"/>
      <c r="CO418" s="33"/>
      <c r="CP418" s="33"/>
      <c r="CQ418" s="33"/>
    </row>
    <row r="419" spans="2:95" ht="13.5" customHeight="1">
      <c r="B419" s="155"/>
      <c r="C419" s="32"/>
      <c r="E419" s="109"/>
      <c r="G419" s="152"/>
      <c r="H419" s="20"/>
      <c r="I419" s="74"/>
      <c r="L419" s="59"/>
      <c r="O419" s="35"/>
      <c r="R419" s="59"/>
      <c r="U419" s="35"/>
      <c r="X419" s="59"/>
      <c r="AA419" s="35"/>
      <c r="AD419" s="59"/>
      <c r="AG419" s="37"/>
      <c r="AJ419" s="59"/>
      <c r="AM419" s="37"/>
      <c r="AP419" s="59"/>
      <c r="AS419" s="37"/>
      <c r="AV419" s="59"/>
      <c r="AY419" s="37"/>
      <c r="BB419" s="59"/>
      <c r="BE419" s="37"/>
      <c r="BH419" s="59"/>
      <c r="BK419" s="37"/>
      <c r="BN419" s="59"/>
      <c r="BQ419" s="37"/>
      <c r="BR419" s="36"/>
      <c r="BS419" s="39"/>
      <c r="BT419" s="21"/>
      <c r="BU419" s="37"/>
      <c r="BV419" s="40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</row>
    <row r="420" spans="2:95" ht="13.5" customHeight="1">
      <c r="B420" s="155"/>
      <c r="C420" s="32"/>
      <c r="E420" s="109"/>
      <c r="G420" s="152"/>
      <c r="H420" s="20"/>
      <c r="I420" s="74"/>
      <c r="L420" s="59"/>
      <c r="O420" s="35"/>
      <c r="R420" s="59"/>
      <c r="U420" s="35"/>
      <c r="X420" s="59"/>
      <c r="AA420" s="35"/>
      <c r="AD420" s="59"/>
      <c r="AG420" s="37"/>
      <c r="AJ420" s="59"/>
      <c r="AM420" s="37"/>
      <c r="AP420" s="59"/>
      <c r="AS420" s="37"/>
      <c r="AV420" s="59"/>
      <c r="AY420" s="37"/>
      <c r="BB420" s="59"/>
      <c r="BE420" s="37"/>
      <c r="BH420" s="59"/>
      <c r="BK420" s="37"/>
      <c r="BN420" s="59"/>
      <c r="BQ420" s="37"/>
      <c r="BR420" s="36"/>
      <c r="BS420" s="39"/>
      <c r="BT420" s="21"/>
      <c r="BU420" s="37"/>
      <c r="BV420" s="40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  <c r="CQ420" s="33"/>
    </row>
    <row r="421" spans="2:95" ht="13.5" customHeight="1">
      <c r="B421" s="155"/>
      <c r="C421" s="32"/>
      <c r="E421" s="109"/>
      <c r="G421" s="152"/>
      <c r="H421" s="20"/>
      <c r="I421" s="74"/>
      <c r="L421" s="59"/>
      <c r="O421" s="35"/>
      <c r="R421" s="59"/>
      <c r="U421" s="35"/>
      <c r="X421" s="59"/>
      <c r="AA421" s="35"/>
      <c r="AD421" s="59"/>
      <c r="AG421" s="37"/>
      <c r="AJ421" s="59"/>
      <c r="AM421" s="37"/>
      <c r="AP421" s="59"/>
      <c r="AS421" s="37"/>
      <c r="AV421" s="59"/>
      <c r="AY421" s="37"/>
      <c r="BB421" s="59"/>
      <c r="BE421" s="37"/>
      <c r="BH421" s="59"/>
      <c r="BK421" s="37"/>
      <c r="BN421" s="59"/>
      <c r="BQ421" s="37"/>
      <c r="BR421" s="36"/>
      <c r="BS421" s="39"/>
      <c r="BT421" s="21"/>
      <c r="BU421" s="37"/>
      <c r="BV421" s="40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  <c r="CQ421" s="33"/>
    </row>
    <row r="422" spans="2:95" ht="13.5" customHeight="1">
      <c r="B422" s="155"/>
      <c r="C422" s="32"/>
      <c r="E422" s="109"/>
      <c r="G422" s="152"/>
      <c r="H422" s="20"/>
      <c r="I422" s="74"/>
      <c r="L422" s="59"/>
      <c r="O422" s="35"/>
      <c r="R422" s="59"/>
      <c r="U422" s="35"/>
      <c r="X422" s="59"/>
      <c r="AA422" s="35"/>
      <c r="AD422" s="59"/>
      <c r="AG422" s="37"/>
      <c r="AJ422" s="59"/>
      <c r="AM422" s="37"/>
      <c r="AP422" s="59"/>
      <c r="AS422" s="37"/>
      <c r="AV422" s="59"/>
      <c r="AY422" s="37"/>
      <c r="BB422" s="59"/>
      <c r="BE422" s="37"/>
      <c r="BH422" s="59"/>
      <c r="BK422" s="37"/>
      <c r="BN422" s="59"/>
      <c r="BQ422" s="37"/>
      <c r="BR422" s="36"/>
      <c r="BS422" s="39"/>
      <c r="BT422" s="21"/>
      <c r="BU422" s="37"/>
      <c r="BV422" s="40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</row>
    <row r="423" spans="2:95" ht="13.5" customHeight="1">
      <c r="B423" s="155"/>
      <c r="C423" s="32"/>
      <c r="E423" s="109"/>
      <c r="G423" s="152"/>
      <c r="H423" s="20"/>
      <c r="I423" s="74"/>
      <c r="L423" s="59"/>
      <c r="O423" s="35"/>
      <c r="R423" s="59"/>
      <c r="U423" s="35"/>
      <c r="X423" s="59"/>
      <c r="AA423" s="35"/>
      <c r="AD423" s="59"/>
      <c r="AG423" s="37"/>
      <c r="AJ423" s="59"/>
      <c r="AM423" s="37"/>
      <c r="AP423" s="59"/>
      <c r="AS423" s="37"/>
      <c r="AV423" s="59"/>
      <c r="AY423" s="37"/>
      <c r="BB423" s="59"/>
      <c r="BE423" s="37"/>
      <c r="BH423" s="59"/>
      <c r="BK423" s="37"/>
      <c r="BN423" s="59"/>
      <c r="BQ423" s="37"/>
      <c r="BR423" s="36"/>
      <c r="BS423" s="39"/>
      <c r="BT423" s="21"/>
      <c r="BU423" s="37"/>
      <c r="BV423" s="40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  <c r="CQ423" s="33"/>
    </row>
    <row r="424" spans="2:95" ht="13.5" customHeight="1">
      <c r="B424" s="155"/>
      <c r="C424" s="32"/>
      <c r="E424" s="109"/>
      <c r="G424" s="152"/>
      <c r="H424" s="20"/>
      <c r="I424" s="74"/>
      <c r="L424" s="59"/>
      <c r="O424" s="35"/>
      <c r="R424" s="59"/>
      <c r="U424" s="35"/>
      <c r="X424" s="59"/>
      <c r="AA424" s="35"/>
      <c r="AD424" s="59"/>
      <c r="AG424" s="37"/>
      <c r="AJ424" s="59"/>
      <c r="AM424" s="37"/>
      <c r="AP424" s="59"/>
      <c r="AS424" s="37"/>
      <c r="AV424" s="59"/>
      <c r="AY424" s="37"/>
      <c r="BB424" s="59"/>
      <c r="BE424" s="37"/>
      <c r="BH424" s="59"/>
      <c r="BK424" s="37"/>
      <c r="BN424" s="59"/>
      <c r="BQ424" s="37"/>
      <c r="BR424" s="36"/>
      <c r="BS424" s="39"/>
      <c r="BT424" s="21"/>
      <c r="BU424" s="37"/>
      <c r="BV424" s="40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</row>
    <row r="425" spans="2:95" ht="13.5" customHeight="1">
      <c r="B425" s="155"/>
      <c r="C425" s="32"/>
      <c r="E425" s="109"/>
      <c r="G425" s="152"/>
      <c r="H425" s="20"/>
      <c r="I425" s="74"/>
      <c r="L425" s="59"/>
      <c r="O425" s="35"/>
      <c r="R425" s="59"/>
      <c r="U425" s="35"/>
      <c r="X425" s="59"/>
      <c r="AA425" s="35"/>
      <c r="AD425" s="59"/>
      <c r="AG425" s="37"/>
      <c r="AJ425" s="59"/>
      <c r="AM425" s="37"/>
      <c r="AP425" s="59"/>
      <c r="AS425" s="37"/>
      <c r="AV425" s="59"/>
      <c r="AY425" s="37"/>
      <c r="BB425" s="59"/>
      <c r="BE425" s="37"/>
      <c r="BH425" s="59"/>
      <c r="BK425" s="37"/>
      <c r="BN425" s="59"/>
      <c r="BQ425" s="37"/>
      <c r="BR425" s="36"/>
      <c r="BS425" s="39"/>
      <c r="BT425" s="21"/>
      <c r="BU425" s="37"/>
      <c r="BV425" s="40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</row>
    <row r="426" spans="2:95" ht="13.5" customHeight="1">
      <c r="B426" s="155"/>
      <c r="C426" s="32"/>
      <c r="E426" s="109"/>
      <c r="G426" s="152"/>
      <c r="H426" s="20"/>
      <c r="I426" s="74"/>
      <c r="L426" s="59"/>
      <c r="O426" s="35"/>
      <c r="R426" s="59"/>
      <c r="U426" s="35"/>
      <c r="X426" s="59"/>
      <c r="AA426" s="35"/>
      <c r="AD426" s="59"/>
      <c r="AG426" s="37"/>
      <c r="AJ426" s="59"/>
      <c r="AM426" s="37"/>
      <c r="AP426" s="59"/>
      <c r="AS426" s="37"/>
      <c r="AV426" s="59"/>
      <c r="AY426" s="37"/>
      <c r="BB426" s="59"/>
      <c r="BE426" s="37"/>
      <c r="BH426" s="59"/>
      <c r="BK426" s="37"/>
      <c r="BN426" s="59"/>
      <c r="BQ426" s="37"/>
      <c r="BR426" s="36"/>
      <c r="BS426" s="39"/>
      <c r="BT426" s="21"/>
      <c r="BU426" s="37"/>
      <c r="BV426" s="40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</row>
    <row r="459" spans="1:225" s="4" customFormat="1" ht="12.75">
      <c r="A459" s="50"/>
      <c r="B459" s="158"/>
      <c r="C459" s="49"/>
      <c r="D459" s="89"/>
      <c r="E459" s="110"/>
      <c r="F459" s="34"/>
      <c r="G459" s="153"/>
      <c r="H459" s="19"/>
      <c r="I459" s="75"/>
      <c r="J459" s="119"/>
      <c r="K459" s="58"/>
      <c r="L459" s="60"/>
      <c r="M459" s="17"/>
      <c r="N459" s="21"/>
      <c r="O459" s="45"/>
      <c r="P459" s="106"/>
      <c r="Q459" s="58"/>
      <c r="R459" s="60"/>
      <c r="S459" s="17"/>
      <c r="T459" s="21"/>
      <c r="U459" s="45"/>
      <c r="V459" s="106"/>
      <c r="W459" s="58"/>
      <c r="X459" s="60"/>
      <c r="Y459" s="115"/>
      <c r="Z459" s="21"/>
      <c r="AA459" s="45"/>
      <c r="AB459" s="106"/>
      <c r="AC459" s="58"/>
      <c r="AD459" s="60"/>
      <c r="AE459" s="38"/>
      <c r="AF459" s="21"/>
      <c r="AG459" s="38"/>
      <c r="AH459" s="61"/>
      <c r="AI459" s="58"/>
      <c r="AJ459" s="60"/>
      <c r="AK459" s="38"/>
      <c r="AL459" s="21"/>
      <c r="AM459" s="38"/>
      <c r="AN459" s="61"/>
      <c r="AO459" s="58"/>
      <c r="AP459" s="60"/>
      <c r="AQ459" s="38"/>
      <c r="AR459" s="21"/>
      <c r="AS459" s="38"/>
      <c r="AT459" s="61"/>
      <c r="AU459" s="58"/>
      <c r="AV459" s="60"/>
      <c r="AW459" s="38"/>
      <c r="AX459" s="21"/>
      <c r="AY459" s="38"/>
      <c r="AZ459" s="61"/>
      <c r="BA459" s="58"/>
      <c r="BB459" s="60"/>
      <c r="BC459" s="38"/>
      <c r="BD459" s="21"/>
      <c r="BE459" s="38"/>
      <c r="BF459" s="61"/>
      <c r="BG459" s="58"/>
      <c r="BH459" s="60"/>
      <c r="BI459" s="38"/>
      <c r="BJ459" s="21"/>
      <c r="BK459" s="38"/>
      <c r="BL459" s="61"/>
      <c r="BM459" s="58"/>
      <c r="BN459" s="60"/>
      <c r="BO459" s="38"/>
      <c r="BP459" s="21"/>
      <c r="BQ459" s="38"/>
      <c r="BR459" s="46"/>
      <c r="BS459" s="22"/>
      <c r="BT459" s="22"/>
      <c r="BU459" s="17"/>
      <c r="BV459" s="47"/>
      <c r="BW459" s="48"/>
      <c r="BX459" s="48"/>
      <c r="BY459" s="48"/>
      <c r="BZ459" s="48"/>
      <c r="CA459" s="48"/>
      <c r="CB459" s="48"/>
      <c r="CC459" s="48"/>
      <c r="CD459" s="48"/>
      <c r="CE459" s="48"/>
      <c r="CF459" s="48"/>
      <c r="CG459" s="48"/>
      <c r="CH459" s="48"/>
      <c r="CI459" s="48"/>
      <c r="CJ459" s="48"/>
      <c r="CK459" s="48"/>
      <c r="CL459" s="48"/>
      <c r="CM459" s="48"/>
      <c r="CN459" s="48"/>
      <c r="CO459" s="48"/>
      <c r="CP459" s="48"/>
      <c r="CQ459" s="48"/>
      <c r="CR459" s="44"/>
      <c r="CS459" s="38"/>
      <c r="CT459" s="38"/>
      <c r="CU459" s="38"/>
      <c r="CV459" s="38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</row>
  </sheetData>
  <sheetProtection/>
  <autoFilter ref="A1:CQ309">
    <sortState ref="A2:CQ459">
      <sortCondition descending="1" sortBy="value" ref="I2:I459"/>
    </sortState>
  </autoFilter>
  <mergeCells count="53">
    <mergeCell ref="AW3:AY3"/>
    <mergeCell ref="BC2:BE2"/>
    <mergeCell ref="BC3:BE3"/>
    <mergeCell ref="AZ2:BB2"/>
    <mergeCell ref="AZ3:BB3"/>
    <mergeCell ref="A1:A4"/>
    <mergeCell ref="BU1:BU3"/>
    <mergeCell ref="E1:E3"/>
    <mergeCell ref="D1:D3"/>
    <mergeCell ref="C1:C3"/>
    <mergeCell ref="B1:B3"/>
    <mergeCell ref="H1:H3"/>
    <mergeCell ref="G1:G3"/>
    <mergeCell ref="F1:F3"/>
    <mergeCell ref="J3:L3"/>
    <mergeCell ref="BO2:BQ2"/>
    <mergeCell ref="I1:I3"/>
    <mergeCell ref="P3:R3"/>
    <mergeCell ref="BL3:BN3"/>
    <mergeCell ref="BF3:BH3"/>
    <mergeCell ref="BO3:BQ3"/>
    <mergeCell ref="J2:L2"/>
    <mergeCell ref="P2:R2"/>
    <mergeCell ref="V2:X2"/>
    <mergeCell ref="S2:U2"/>
    <mergeCell ref="BV1:BV3"/>
    <mergeCell ref="V3:X3"/>
    <mergeCell ref="AN3:AP3"/>
    <mergeCell ref="BS1:BS3"/>
    <mergeCell ref="BR1:BR3"/>
    <mergeCell ref="AB3:AD3"/>
    <mergeCell ref="AE3:AG3"/>
    <mergeCell ref="AH3:AJ3"/>
    <mergeCell ref="AK3:AM3"/>
    <mergeCell ref="AB2:AD2"/>
    <mergeCell ref="Y2:AA2"/>
    <mergeCell ref="BL2:BN2"/>
    <mergeCell ref="M3:O3"/>
    <mergeCell ref="S3:U3"/>
    <mergeCell ref="Y3:AA3"/>
    <mergeCell ref="BF2:BH2"/>
    <mergeCell ref="BI2:BK2"/>
    <mergeCell ref="AN2:AP2"/>
    <mergeCell ref="AE2:AG2"/>
    <mergeCell ref="AH2:AJ2"/>
    <mergeCell ref="AK2:AM2"/>
    <mergeCell ref="M2:O2"/>
    <mergeCell ref="BI3:BK3"/>
    <mergeCell ref="AQ2:AS2"/>
    <mergeCell ref="AQ3:AS3"/>
    <mergeCell ref="AT2:AV2"/>
    <mergeCell ref="AT3:AV3"/>
    <mergeCell ref="AW2:AY2"/>
  </mergeCells>
  <conditionalFormatting sqref="Y259:Y283 V222:V225 P222:P225 AB222:AB225 CR222:CW225 S222:S225 CR77:CW77 CR80:CW80 CR84:CW85 AE222:AE225 AH222:AH225 CR5:CW22 CR91:CW207 AN222:AN225 AN231:AN283 AK231:AK303 AH231:AH283 AE231:AE283 S231:S283 CR231:CW283 AB231:AB283 P231:P283 V231:V283 AK222:AK225 P5:P211 S5:S211 V5:V216 AB5:AB217 AE5:AE214 AH5:AH217 AK5:AK217 AN5:AN217">
    <cfRule type="expression" priority="1147" dxfId="276">
      <formula>IF(Ranglijst2020!#REF!="N",TRUE,FALSE)</formula>
    </cfRule>
  </conditionalFormatting>
  <conditionalFormatting sqref="CR213:CW217 P216:P217 S216:S217">
    <cfRule type="expression" priority="915" dxfId="276">
      <formula>IF(Ranglijst2020!#REF!="N",TRUE,FALSE)</formula>
    </cfRule>
  </conditionalFormatting>
  <conditionalFormatting sqref="Y284:Y426">
    <cfRule type="expression" priority="971" dxfId="276">
      <formula>IF(Ranglijst2020!#REF!="N",TRUE,FALSE)</formula>
    </cfRule>
  </conditionalFormatting>
  <conditionalFormatting sqref="CR284:CW426 AB284:AB426 AE284:AE426 AH284:AH426 AK304:AK426 AN284:AN426">
    <cfRule type="expression" priority="974" dxfId="276">
      <formula>IF(Ranglijst2020!#REF!="N",TRUE,FALSE)</formula>
    </cfRule>
  </conditionalFormatting>
  <conditionalFormatting sqref="V284:V426">
    <cfRule type="expression" priority="972" dxfId="276">
      <formula>IF(Ranglijst2020!#REF!="N",TRUE,FALSE)</formula>
    </cfRule>
  </conditionalFormatting>
  <conditionalFormatting sqref="CR24:CW39">
    <cfRule type="expression" priority="956" dxfId="276">
      <formula>IF(Ranglijst2020!#REF!="N",TRUE,FALSE)</formula>
    </cfRule>
  </conditionalFormatting>
  <conditionalFormatting sqref="CR209:CW209">
    <cfRule type="expression" priority="882" dxfId="276">
      <formula>IF(Ranglijst2020!#REF!="N",TRUE,FALSE)</formula>
    </cfRule>
  </conditionalFormatting>
  <conditionalFormatting sqref="CR41:CW49">
    <cfRule type="expression" priority="953" dxfId="276">
      <formula>IF(Ranglijst2020!#REF!="N",TRUE,FALSE)</formula>
    </cfRule>
  </conditionalFormatting>
  <conditionalFormatting sqref="CR51:CW51">
    <cfRule type="expression" priority="950" dxfId="276">
      <formula>IF(Ranglijst2020!#REF!="N",TRUE,FALSE)</formula>
    </cfRule>
  </conditionalFormatting>
  <conditionalFormatting sqref="CR53:CW61">
    <cfRule type="expression" priority="947" dxfId="276">
      <formula>IF(Ranglijst2020!#REF!="N",TRUE,FALSE)</formula>
    </cfRule>
  </conditionalFormatting>
  <conditionalFormatting sqref="CR65:CW76">
    <cfRule type="expression" priority="944" dxfId="276">
      <formula>IF(Ranglijst2020!#REF!="N",TRUE,FALSE)</formula>
    </cfRule>
  </conditionalFormatting>
  <conditionalFormatting sqref="CR78:CW79">
    <cfRule type="expression" priority="941" dxfId="276">
      <formula>IF(Ranglijst2020!#REF!="N",TRUE,FALSE)</formula>
    </cfRule>
  </conditionalFormatting>
  <conditionalFormatting sqref="CR81:CW83">
    <cfRule type="expression" priority="938" dxfId="276">
      <formula>IF(Ranglijst2020!#REF!="N",TRUE,FALSE)</formula>
    </cfRule>
  </conditionalFormatting>
  <conditionalFormatting sqref="CR86:CW90">
    <cfRule type="expression" priority="935" dxfId="276">
      <formula>IF(Ranglijst2020!#REF!="N",TRUE,FALSE)</formula>
    </cfRule>
  </conditionalFormatting>
  <conditionalFormatting sqref="S212 CR212:CW212 P212">
    <cfRule type="expression" priority="861" dxfId="276">
      <formula>IF(Ranglijst2020!#REF!="N",TRUE,FALSE)</formula>
    </cfRule>
  </conditionalFormatting>
  <conditionalFormatting sqref="CR208:CW208">
    <cfRule type="expression" priority="927" dxfId="276">
      <formula>IF(Ranglijst2020!#REF!="N",TRUE,FALSE)</formula>
    </cfRule>
  </conditionalFormatting>
  <conditionalFormatting sqref="AE216:AE217">
    <cfRule type="expression" priority="916" dxfId="276">
      <formula>IF(Ranglijst2020!#REF!="N",TRUE,FALSE)</formula>
    </cfRule>
  </conditionalFormatting>
  <conditionalFormatting sqref="V217">
    <cfRule type="expression" priority="913" dxfId="276">
      <formula>IF(Ranglijst2020!#REF!="N",TRUE,FALSE)</formula>
    </cfRule>
  </conditionalFormatting>
  <conditionalFormatting sqref="CR210:CW210">
    <cfRule type="expression" priority="875" dxfId="276">
      <formula>IF(Ranglijst2020!#REF!="N",TRUE,FALSE)</formula>
    </cfRule>
  </conditionalFormatting>
  <conditionalFormatting sqref="CR211:CW211">
    <cfRule type="expression" priority="868" dxfId="276">
      <formula>IF(Ranglijst2020!#REF!="N",TRUE,FALSE)</formula>
    </cfRule>
  </conditionalFormatting>
  <conditionalFormatting sqref="S213 P213">
    <cfRule type="expression" priority="783" dxfId="276">
      <formula>IF(Ranglijst2020!#REF!="N",TRUE,FALSE)</formula>
    </cfRule>
  </conditionalFormatting>
  <conditionalFormatting sqref="S226">
    <cfRule type="expression" priority="521" dxfId="276">
      <formula>IF(Ranglijst2020!#REF!="N",TRUE,FALSE)</formula>
    </cfRule>
  </conditionalFormatting>
  <conditionalFormatting sqref="S214 P214">
    <cfRule type="expression" priority="779" dxfId="276">
      <formula>IF(Ranglijst2020!#REF!="N",TRUE,FALSE)</formula>
    </cfRule>
  </conditionalFormatting>
  <conditionalFormatting sqref="AN226">
    <cfRule type="expression" priority="518" dxfId="276">
      <formula>IF(Ranglijst2020!#REF!="N",TRUE,FALSE)</formula>
    </cfRule>
  </conditionalFormatting>
  <conditionalFormatting sqref="S215 P215">
    <cfRule type="expression" priority="775" dxfId="276">
      <formula>IF(Ranglijst2020!#REF!="N",TRUE,FALSE)</formula>
    </cfRule>
  </conditionalFormatting>
  <conditionalFormatting sqref="AE215">
    <cfRule type="expression" priority="773" dxfId="276">
      <formula>IF(Ranglijst2020!#REF!="N",TRUE,FALSE)</formula>
    </cfRule>
  </conditionalFormatting>
  <conditionalFormatting sqref="AN221">
    <cfRule type="expression" priority="352" dxfId="276">
      <formula>IF(Ranglijst2020!#REF!="N",TRUE,FALSE)</formula>
    </cfRule>
  </conditionalFormatting>
  <conditionalFormatting sqref="AN221">
    <cfRule type="expression" priority="351" dxfId="276">
      <formula>IF(Ranglijst2020!#REF!="N",TRUE,FALSE)</formula>
    </cfRule>
  </conditionalFormatting>
  <conditionalFormatting sqref="AE230">
    <cfRule type="expression" priority="407" dxfId="276">
      <formula>IF(Ranglijst2020!#REF!="N",TRUE,FALSE)</formula>
    </cfRule>
  </conditionalFormatting>
  <conditionalFormatting sqref="M221">
    <cfRule type="expression" priority="347" dxfId="276">
      <formula>IF(Ranglijst2020!#REF!="N",TRUE,FALSE)</formula>
    </cfRule>
  </conditionalFormatting>
  <conditionalFormatting sqref="AN222:AN225 AN231:AN283 AN5:AN217">
    <cfRule type="expression" priority="740" dxfId="276">
      <formula>IF(Ranglijst2020!#REF!="N",TRUE,FALSE)</formula>
    </cfRule>
  </conditionalFormatting>
  <conditionalFormatting sqref="AN284:AN426">
    <cfRule type="expression" priority="739" dxfId="276">
      <formula>IF(Ranglijst2020!#REF!="N",TRUE,FALSE)</formula>
    </cfRule>
  </conditionalFormatting>
  <conditionalFormatting sqref="AN5:AN217">
    <cfRule type="expression" priority="738" dxfId="276">
      <formula>IF(Ranglijst2020!#REF!="N",TRUE,FALSE)</formula>
    </cfRule>
  </conditionalFormatting>
  <conditionalFormatting sqref="AE227">
    <cfRule type="expression" priority="487" dxfId="276">
      <formula>IF(Ranglijst2020!#REF!="N",TRUE,FALSE)</formula>
    </cfRule>
  </conditionalFormatting>
  <conditionalFormatting sqref="AN227">
    <cfRule type="expression" priority="486" dxfId="276">
      <formula>IF(Ranglijst2020!#REF!="N",TRUE,FALSE)</formula>
    </cfRule>
  </conditionalFormatting>
  <conditionalFormatting sqref="AN228">
    <cfRule type="expression" priority="451" dxfId="276">
      <formula>IF(Ranglijst2020!#REF!="N",TRUE,FALSE)</formula>
    </cfRule>
  </conditionalFormatting>
  <conditionalFormatting sqref="AN229">
    <cfRule type="expression" priority="422" dxfId="276">
      <formula>IF(Ranglijst2020!#REF!="N",TRUE,FALSE)</formula>
    </cfRule>
  </conditionalFormatting>
  <conditionalFormatting sqref="AT222:AT225 AT231:AT283 AT5:AT217">
    <cfRule type="expression" priority="319" dxfId="276">
      <formula>IF(Ranglijst2020!#REF!="N",TRUE,FALSE)</formula>
    </cfRule>
  </conditionalFormatting>
  <conditionalFormatting sqref="AT222:AT225 AT231:AT283 AT5:AT217">
    <cfRule type="expression" priority="317" dxfId="276">
      <formula>IF(Ranglijst2020!#REF!="N",TRUE,FALSE)</formula>
    </cfRule>
  </conditionalFormatting>
  <conditionalFormatting sqref="AH226">
    <cfRule type="expression" priority="522" dxfId="276">
      <formula>IF(Ranglijst2020!#REF!="N",TRUE,FALSE)</formula>
    </cfRule>
  </conditionalFormatting>
  <conditionalFormatting sqref="V226">
    <cfRule type="expression" priority="520" dxfId="276">
      <formula>IF(Ranglijst2020!#REF!="N",TRUE,FALSE)</formula>
    </cfRule>
  </conditionalFormatting>
  <conditionalFormatting sqref="AT226">
    <cfRule type="expression" priority="313" dxfId="276">
      <formula>IF(Ranglijst2020!#REF!="N",TRUE,FALSE)</formula>
    </cfRule>
  </conditionalFormatting>
  <conditionalFormatting sqref="AT227">
    <cfRule type="expression" priority="312" dxfId="276">
      <formula>IF(Ranglijst2020!#REF!="N",TRUE,FALSE)</formula>
    </cfRule>
  </conditionalFormatting>
  <conditionalFormatting sqref="AT227">
    <cfRule type="expression" priority="311" dxfId="276">
      <formula>IF(Ranglijst2020!#REF!="N",TRUE,FALSE)</formula>
    </cfRule>
  </conditionalFormatting>
  <conditionalFormatting sqref="AT228">
    <cfRule type="expression" priority="310" dxfId="276">
      <formula>IF(Ranglijst2020!#REF!="N",TRUE,FALSE)</formula>
    </cfRule>
  </conditionalFormatting>
  <conditionalFormatting sqref="AT228">
    <cfRule type="expression" priority="309" dxfId="276">
      <formula>IF(Ranglijst2020!#REF!="N",TRUE,FALSE)</formula>
    </cfRule>
  </conditionalFormatting>
  <conditionalFormatting sqref="AT229">
    <cfRule type="expression" priority="308" dxfId="276">
      <formula>IF(Ranglijst2020!#REF!="N",TRUE,FALSE)</formula>
    </cfRule>
  </conditionalFormatting>
  <conditionalFormatting sqref="AT229">
    <cfRule type="expression" priority="307" dxfId="276">
      <formula>IF(Ranglijst2020!#REF!="N",TRUE,FALSE)</formula>
    </cfRule>
  </conditionalFormatting>
  <conditionalFormatting sqref="AK227">
    <cfRule type="expression" priority="494" dxfId="276">
      <formula>IF(Ranglijst2020!#REF!="N",TRUE,FALSE)</formula>
    </cfRule>
  </conditionalFormatting>
  <conditionalFormatting sqref="AT284:AT426">
    <cfRule type="expression" priority="318" dxfId="276">
      <formula>IF(Ranglijst2020!#REF!="N",TRUE,FALSE)</formula>
    </cfRule>
  </conditionalFormatting>
  <conditionalFormatting sqref="AK230">
    <cfRule type="expression" priority="414" dxfId="276">
      <formula>IF(Ranglijst2020!#REF!="N",TRUE,FALSE)</formula>
    </cfRule>
  </conditionalFormatting>
  <conditionalFormatting sqref="CR230:CW230">
    <cfRule type="expression" priority="413" dxfId="276">
      <formula>IF(Ranglijst2020!#REF!="N",TRUE,FALSE)</formula>
    </cfRule>
  </conditionalFormatting>
  <conditionalFormatting sqref="AN229">
    <cfRule type="expression" priority="419" dxfId="276">
      <formula>IF(Ranglijst2020!#REF!="N",TRUE,FALSE)</formula>
    </cfRule>
  </conditionalFormatting>
  <conditionalFormatting sqref="AN230">
    <cfRule type="expression" priority="406" dxfId="276">
      <formula>IF(Ranglijst2020!#REF!="N",TRUE,FALSE)</formula>
    </cfRule>
  </conditionalFormatting>
  <conditionalFormatting sqref="AH227">
    <cfRule type="expression" priority="490" dxfId="276">
      <formula>IF(Ranglijst2020!#REF!="N",TRUE,FALSE)</formula>
    </cfRule>
  </conditionalFormatting>
  <conditionalFormatting sqref="M213">
    <cfRule type="expression" priority="375" dxfId="276">
      <formula>IF(Ranglijst2020!#REF!="N",TRUE,FALSE)</formula>
    </cfRule>
  </conditionalFormatting>
  <conditionalFormatting sqref="M214">
    <cfRule type="expression" priority="374" dxfId="276">
      <formula>IF(Ranglijst2020!#REF!="N",TRUE,FALSE)</formula>
    </cfRule>
  </conditionalFormatting>
  <conditionalFormatting sqref="M215">
    <cfRule type="expression" priority="373" dxfId="276">
      <formula>IF(Ranglijst2020!#REF!="N",TRUE,FALSE)</formula>
    </cfRule>
  </conditionalFormatting>
  <conditionalFormatting sqref="M226">
    <cfRule type="expression" priority="372" dxfId="276">
      <formula>IF(Ranglijst2020!#REF!="N",TRUE,FALSE)</formula>
    </cfRule>
  </conditionalFormatting>
  <conditionalFormatting sqref="M227">
    <cfRule type="expression" priority="371" dxfId="276">
      <formula>IF(Ranglijst2020!#REF!="N",TRUE,FALSE)</formula>
    </cfRule>
  </conditionalFormatting>
  <conditionalFormatting sqref="M228">
    <cfRule type="expression" priority="370" dxfId="276">
      <formula>IF(Ranglijst2020!#REF!="N",TRUE,FALSE)</formula>
    </cfRule>
  </conditionalFormatting>
  <conditionalFormatting sqref="M229">
    <cfRule type="expression" priority="369" dxfId="276">
      <formula>IF(Ranglijst2020!#REF!="N",TRUE,FALSE)</formula>
    </cfRule>
  </conditionalFormatting>
  <conditionalFormatting sqref="M230">
    <cfRule type="expression" priority="368" dxfId="276">
      <formula>IF(Ranglijst2020!#REF!="N",TRUE,FALSE)</formula>
    </cfRule>
  </conditionalFormatting>
  <conditionalFormatting sqref="CR221:CW221 AN221 P221 S221">
    <cfRule type="expression" priority="361" dxfId="276">
      <formula>IF(Ranglijst2020!#REF!="N",TRUE,FALSE)</formula>
    </cfRule>
  </conditionalFormatting>
  <conditionalFormatting sqref="V221">
    <cfRule type="expression" priority="359" dxfId="276">
      <formula>IF(Ranglijst2020!#REF!="N",TRUE,FALSE)</formula>
    </cfRule>
  </conditionalFormatting>
  <conditionalFormatting sqref="AH221">
    <cfRule type="expression" priority="358" dxfId="276">
      <formula>IF(Ranglijst2020!#REF!="N",TRUE,FALSE)</formula>
    </cfRule>
  </conditionalFormatting>
  <conditionalFormatting sqref="AH221">
    <cfRule type="expression" priority="357" dxfId="276">
      <formula>IF(Ranglijst2020!#REF!="N",TRUE,FALSE)</formula>
    </cfRule>
  </conditionalFormatting>
  <conditionalFormatting sqref="AK226">
    <cfRule type="expression" priority="526" dxfId="276">
      <formula>IF(Ranglijst2020!#REF!="N",TRUE,FALSE)</formula>
    </cfRule>
  </conditionalFormatting>
  <conditionalFormatting sqref="CR226:CW226">
    <cfRule type="expression" priority="525" dxfId="276">
      <formula>IF(Ranglijst2020!#REF!="N",TRUE,FALSE)</formula>
    </cfRule>
  </conditionalFormatting>
  <conditionalFormatting sqref="AE226">
    <cfRule type="expression" priority="519" dxfId="276">
      <formula>IF(Ranglijst2020!#REF!="N",TRUE,FALSE)</formula>
    </cfRule>
  </conditionalFormatting>
  <conditionalFormatting sqref="AN227">
    <cfRule type="expression" priority="483" dxfId="276">
      <formula>IF(Ranglijst2020!#REF!="N",TRUE,FALSE)</formula>
    </cfRule>
  </conditionalFormatting>
  <conditionalFormatting sqref="AN226">
    <cfRule type="expression" priority="515" dxfId="276">
      <formula>IF(Ranglijst2020!#REF!="N",TRUE,FALSE)</formula>
    </cfRule>
  </conditionalFormatting>
  <conditionalFormatting sqref="CR227:CW227">
    <cfRule type="expression" priority="493" dxfId="276">
      <formula>IF(Ranglijst2020!#REF!="N",TRUE,FALSE)</formula>
    </cfRule>
  </conditionalFormatting>
  <conditionalFormatting sqref="AT221">
    <cfRule type="expression" priority="304" dxfId="276">
      <formula>IF(Ranglijst2020!#REF!="N",TRUE,FALSE)</formula>
    </cfRule>
  </conditionalFormatting>
  <conditionalFormatting sqref="AT221">
    <cfRule type="expression" priority="303" dxfId="276">
      <formula>IF(Ranglijst2020!#REF!="N",TRUE,FALSE)</formula>
    </cfRule>
  </conditionalFormatting>
  <conditionalFormatting sqref="S227">
    <cfRule type="expression" priority="489" dxfId="276">
      <formula>IF(Ranglijst2020!#REF!="N",TRUE,FALSE)</formula>
    </cfRule>
  </conditionalFormatting>
  <conditionalFormatting sqref="V227">
    <cfRule type="expression" priority="488" dxfId="276">
      <formula>IF(Ranglijst2020!#REF!="N",TRUE,FALSE)</formula>
    </cfRule>
  </conditionalFormatting>
  <conditionalFormatting sqref="M5">
    <cfRule type="expression" priority="338" dxfId="276">
      <formula>IF(Ranglijst2020!#REF!="N",TRUE,FALSE)</formula>
    </cfRule>
  </conditionalFormatting>
  <conditionalFormatting sqref="S230">
    <cfRule type="expression" priority="409" dxfId="276">
      <formula>IF(Ranglijst2020!#REF!="N",TRUE,FALSE)</formula>
    </cfRule>
  </conditionalFormatting>
  <conditionalFormatting sqref="V230">
    <cfRule type="expression" priority="408" dxfId="276">
      <formula>IF(Ranglijst2020!#REF!="N",TRUE,FALSE)</formula>
    </cfRule>
  </conditionalFormatting>
  <conditionalFormatting sqref="AN230">
    <cfRule type="expression" priority="403" dxfId="276">
      <formula>IF(Ranglijst2020!#REF!="N",TRUE,FALSE)</formula>
    </cfRule>
  </conditionalFormatting>
  <conditionalFormatting sqref="AT230">
    <cfRule type="expression" priority="306" dxfId="276">
      <formula>IF(Ranglijst2020!#REF!="N",TRUE,FALSE)</formula>
    </cfRule>
  </conditionalFormatting>
  <conditionalFormatting sqref="AT230">
    <cfRule type="expression" priority="305" dxfId="276">
      <formula>IF(Ranglijst2020!#REF!="N",TRUE,FALSE)</formula>
    </cfRule>
  </conditionalFormatting>
  <conditionalFormatting sqref="AT221">
    <cfRule type="expression" priority="302" dxfId="276">
      <formula>IF(Ranglijst2020!#REF!="N",TRUE,FALSE)</formula>
    </cfRule>
  </conditionalFormatting>
  <conditionalFormatting sqref="AK228">
    <cfRule type="expression" priority="462" dxfId="276">
      <formula>IF(Ranglijst2020!#REF!="N",TRUE,FALSE)</formula>
    </cfRule>
  </conditionalFormatting>
  <conditionalFormatting sqref="CR228:CW228">
    <cfRule type="expression" priority="461" dxfId="276">
      <formula>IF(Ranglijst2020!#REF!="N",TRUE,FALSE)</formula>
    </cfRule>
  </conditionalFormatting>
  <conditionalFormatting sqref="S228">
    <cfRule type="expression" priority="457" dxfId="276">
      <formula>IF(Ranglijst2020!#REF!="N",TRUE,FALSE)</formula>
    </cfRule>
  </conditionalFormatting>
  <conditionalFormatting sqref="AH228">
    <cfRule type="expression" priority="458" dxfId="276">
      <formula>IF(Ranglijst2020!#REF!="N",TRUE,FALSE)</formula>
    </cfRule>
  </conditionalFormatting>
  <conditionalFormatting sqref="V228">
    <cfRule type="expression" priority="456" dxfId="276">
      <formula>IF(Ranglijst2020!#REF!="N",TRUE,FALSE)</formula>
    </cfRule>
  </conditionalFormatting>
  <conditionalFormatting sqref="AE228">
    <cfRule type="expression" priority="455" dxfId="276">
      <formula>IF(Ranglijst2020!#REF!="N",TRUE,FALSE)</formula>
    </cfRule>
  </conditionalFormatting>
  <conditionalFormatting sqref="AN228">
    <cfRule type="expression" priority="454" dxfId="276">
      <formula>IF(Ranglijst2020!#REF!="N",TRUE,FALSE)</formula>
    </cfRule>
  </conditionalFormatting>
  <conditionalFormatting sqref="AK229">
    <cfRule type="expression" priority="430" dxfId="276">
      <formula>IF(Ranglijst2020!#REF!="N",TRUE,FALSE)</formula>
    </cfRule>
  </conditionalFormatting>
  <conditionalFormatting sqref="CR229:CW229">
    <cfRule type="expression" priority="429" dxfId="276">
      <formula>IF(Ranglijst2020!#REF!="N",TRUE,FALSE)</formula>
    </cfRule>
  </conditionalFormatting>
  <conditionalFormatting sqref="S229">
    <cfRule type="expression" priority="425" dxfId="276">
      <formula>IF(Ranglijst2020!#REF!="N",TRUE,FALSE)</formula>
    </cfRule>
  </conditionalFormatting>
  <conditionalFormatting sqref="AH229">
    <cfRule type="expression" priority="426" dxfId="276">
      <formula>IF(Ranglijst2020!#REF!="N",TRUE,FALSE)</formula>
    </cfRule>
  </conditionalFormatting>
  <conditionalFormatting sqref="V229">
    <cfRule type="expression" priority="424" dxfId="276">
      <formula>IF(Ranglijst2020!#REF!="N",TRUE,FALSE)</formula>
    </cfRule>
  </conditionalFormatting>
  <conditionalFormatting sqref="AE229">
    <cfRule type="expression" priority="423" dxfId="276">
      <formula>IF(Ranglijst2020!#REF!="N",TRUE,FALSE)</formula>
    </cfRule>
  </conditionalFormatting>
  <conditionalFormatting sqref="AH230">
    <cfRule type="expression" priority="410" dxfId="276">
      <formula>IF(Ranglijst2020!#REF!="N",TRUE,FALSE)</formula>
    </cfRule>
  </conditionalFormatting>
  <conditionalFormatting sqref="P226">
    <cfRule type="expression" priority="396" dxfId="276">
      <formula>IF(Ranglijst2020!#REF!="N",TRUE,FALSE)</formula>
    </cfRule>
  </conditionalFormatting>
  <conditionalFormatting sqref="P227">
    <cfRule type="expression" priority="395" dxfId="276">
      <formula>IF(Ranglijst2020!#REF!="N",TRUE,FALSE)</formula>
    </cfRule>
  </conditionalFormatting>
  <conditionalFormatting sqref="P228">
    <cfRule type="expression" priority="394" dxfId="276">
      <formula>IF(Ranglijst2020!#REF!="N",TRUE,FALSE)</formula>
    </cfRule>
  </conditionalFormatting>
  <conditionalFormatting sqref="P229">
    <cfRule type="expression" priority="393" dxfId="276">
      <formula>IF(Ranglijst2020!#REF!="N",TRUE,FALSE)</formula>
    </cfRule>
  </conditionalFormatting>
  <conditionalFormatting sqref="P230">
    <cfRule type="expression" priority="392" dxfId="276">
      <formula>IF(Ranglijst2020!#REF!="N",TRUE,FALSE)</formula>
    </cfRule>
  </conditionalFormatting>
  <conditionalFormatting sqref="M222:M225 M231:M283 M6:M212">
    <cfRule type="expression" priority="391" dxfId="276">
      <formula>IF(Ranglijst2020!#REF!="N",TRUE,FALSE)</formula>
    </cfRule>
  </conditionalFormatting>
  <conditionalFormatting sqref="AT284:AT426">
    <cfRule type="expression" priority="316" dxfId="276">
      <formula>IF(Ranglijst2020!#REF!="N",TRUE,FALSE)</formula>
    </cfRule>
  </conditionalFormatting>
  <conditionalFormatting sqref="AT5:AT217">
    <cfRule type="expression" priority="315" dxfId="276">
      <formula>IF(Ranglijst2020!#REF!="N",TRUE,FALSE)</formula>
    </cfRule>
  </conditionalFormatting>
  <conditionalFormatting sqref="AT226">
    <cfRule type="expression" priority="314" dxfId="276">
      <formula>IF(Ranglijst2020!#REF!="N",TRUE,FALSE)</formula>
    </cfRule>
  </conditionalFormatting>
  <conditionalFormatting sqref="M216:M217">
    <cfRule type="expression" priority="380" dxfId="276">
      <formula>IF(Ranglijst2020!#REF!="N",TRUE,FALSE)</formula>
    </cfRule>
  </conditionalFormatting>
  <conditionalFormatting sqref="BL221">
    <cfRule type="expression" priority="131" dxfId="276">
      <formula>IF(Ranglijst2020!#REF!="N",TRUE,FALSE)</formula>
    </cfRule>
  </conditionalFormatting>
  <conditionalFormatting sqref="AK221">
    <cfRule type="expression" priority="363" dxfId="276">
      <formula>IF(Ranglijst2020!#REF!="N",TRUE,FALSE)</formula>
    </cfRule>
  </conditionalFormatting>
  <conditionalFormatting sqref="AE221">
    <cfRule type="expression" priority="362" dxfId="276">
      <formula>IF(Ranglijst2020!#REF!="N",TRUE,FALSE)</formula>
    </cfRule>
  </conditionalFormatting>
  <conditionalFormatting sqref="BC230">
    <cfRule type="expression" priority="225" dxfId="276">
      <formula>IF(Ranglijst2020!#REF!="N",TRUE,FALSE)</formula>
    </cfRule>
  </conditionalFormatting>
  <conditionalFormatting sqref="BC221">
    <cfRule type="expression" priority="224" dxfId="276">
      <formula>IF(Ranglijst2020!#REF!="N",TRUE,FALSE)</formula>
    </cfRule>
  </conditionalFormatting>
  <conditionalFormatting sqref="AZ221">
    <cfRule type="expression" priority="167" dxfId="276">
      <formula>IF(Ranglijst2020!#REF!="N",TRUE,FALSE)</formula>
    </cfRule>
  </conditionalFormatting>
  <conditionalFormatting sqref="AZ221">
    <cfRule type="expression" priority="166" dxfId="276">
      <formula>IF(Ranglijst2020!#REF!="N",TRUE,FALSE)</formula>
    </cfRule>
  </conditionalFormatting>
  <conditionalFormatting sqref="BF222:BF225 BF231:BF283 BF5:BF217">
    <cfRule type="expression" priority="165" dxfId="276">
      <formula>IF(Ranglijst2020!#REF!="N",TRUE,FALSE)</formula>
    </cfRule>
  </conditionalFormatting>
  <conditionalFormatting sqref="BF284:BF426">
    <cfRule type="expression" priority="164" dxfId="276">
      <formula>IF(Ranglijst2020!#REF!="N",TRUE,FALSE)</formula>
    </cfRule>
  </conditionalFormatting>
  <conditionalFormatting sqref="BF222:BF225 BF231:BF283 BF5:BF217">
    <cfRule type="expression" priority="163" dxfId="276">
      <formula>IF(Ranglijst2020!#REF!="N",TRUE,FALSE)</formula>
    </cfRule>
  </conditionalFormatting>
  <conditionalFormatting sqref="BF284:BF426">
    <cfRule type="expression" priority="162" dxfId="276">
      <formula>IF(Ranglijst2020!#REF!="N",TRUE,FALSE)</formula>
    </cfRule>
  </conditionalFormatting>
  <conditionalFormatting sqref="BF5:BF217">
    <cfRule type="expression" priority="161" dxfId="276">
      <formula>IF(Ranglijst2020!#REF!="N",TRUE,FALSE)</formula>
    </cfRule>
  </conditionalFormatting>
  <conditionalFormatting sqref="BF229">
    <cfRule type="expression" priority="154" dxfId="276">
      <formula>IF(Ranglijst2020!#REF!="N",TRUE,FALSE)</formula>
    </cfRule>
  </conditionalFormatting>
  <conditionalFormatting sqref="BF229">
    <cfRule type="expression" priority="153" dxfId="276">
      <formula>IF(Ranglijst2020!#REF!="N",TRUE,FALSE)</formula>
    </cfRule>
  </conditionalFormatting>
  <conditionalFormatting sqref="BF226">
    <cfRule type="expression" priority="160" dxfId="276">
      <formula>IF(Ranglijst2020!#REF!="N",TRUE,FALSE)</formula>
    </cfRule>
  </conditionalFormatting>
  <conditionalFormatting sqref="BF226">
    <cfRule type="expression" priority="159" dxfId="276">
      <formula>IF(Ranglijst2020!#REF!="N",TRUE,FALSE)</formula>
    </cfRule>
  </conditionalFormatting>
  <conditionalFormatting sqref="BF227">
    <cfRule type="expression" priority="158" dxfId="276">
      <formula>IF(Ranglijst2020!#REF!="N",TRUE,FALSE)</formula>
    </cfRule>
  </conditionalFormatting>
  <conditionalFormatting sqref="BF227">
    <cfRule type="expression" priority="157" dxfId="276">
      <formula>IF(Ranglijst2020!#REF!="N",TRUE,FALSE)</formula>
    </cfRule>
  </conditionalFormatting>
  <conditionalFormatting sqref="BF228">
    <cfRule type="expression" priority="156" dxfId="276">
      <formula>IF(Ranglijst2020!#REF!="N",TRUE,FALSE)</formula>
    </cfRule>
  </conditionalFormatting>
  <conditionalFormatting sqref="BF228">
    <cfRule type="expression" priority="155" dxfId="276">
      <formula>IF(Ranglijst2020!#REF!="N",TRUE,FALSE)</formula>
    </cfRule>
  </conditionalFormatting>
  <conditionalFormatting sqref="BF230">
    <cfRule type="expression" priority="152" dxfId="276">
      <formula>IF(Ranglijst2020!#REF!="N",TRUE,FALSE)</formula>
    </cfRule>
  </conditionalFormatting>
  <conditionalFormatting sqref="BF230">
    <cfRule type="expression" priority="151" dxfId="276">
      <formula>IF(Ranglijst2020!#REF!="N",TRUE,FALSE)</formula>
    </cfRule>
  </conditionalFormatting>
  <conditionalFormatting sqref="BF221">
    <cfRule type="expression" priority="150" dxfId="276">
      <formula>IF(Ranglijst2020!#REF!="N",TRUE,FALSE)</formula>
    </cfRule>
  </conditionalFormatting>
  <conditionalFormatting sqref="BL227">
    <cfRule type="expression" priority="139" dxfId="276">
      <formula>IF(Ranglijst2020!#REF!="N",TRUE,FALSE)</formula>
    </cfRule>
  </conditionalFormatting>
  <conditionalFormatting sqref="BL228">
    <cfRule type="expression" priority="138" dxfId="276">
      <formula>IF(Ranglijst2020!#REF!="N",TRUE,FALSE)</formula>
    </cfRule>
  </conditionalFormatting>
  <conditionalFormatting sqref="BL228">
    <cfRule type="expression" priority="137" dxfId="276">
      <formula>IF(Ranglijst2020!#REF!="N",TRUE,FALSE)</formula>
    </cfRule>
  </conditionalFormatting>
  <conditionalFormatting sqref="BL229">
    <cfRule type="expression" priority="136" dxfId="276">
      <formula>IF(Ranglijst2020!#REF!="N",TRUE,FALSE)</formula>
    </cfRule>
  </conditionalFormatting>
  <conditionalFormatting sqref="BL229">
    <cfRule type="expression" priority="135" dxfId="276">
      <formula>IF(Ranglijst2020!#REF!="N",TRUE,FALSE)</formula>
    </cfRule>
  </conditionalFormatting>
  <conditionalFormatting sqref="BL230">
    <cfRule type="expression" priority="134" dxfId="276">
      <formula>IF(Ranglijst2020!#REF!="N",TRUE,FALSE)</formula>
    </cfRule>
  </conditionalFormatting>
  <conditionalFormatting sqref="BL230">
    <cfRule type="expression" priority="133" dxfId="276">
      <formula>IF(Ranglijst2020!#REF!="N",TRUE,FALSE)</formula>
    </cfRule>
  </conditionalFormatting>
  <conditionalFormatting sqref="BL221">
    <cfRule type="expression" priority="132" dxfId="276">
      <formula>IF(Ranglijst2020!#REF!="N",TRUE,FALSE)</formula>
    </cfRule>
  </conditionalFormatting>
  <conditionalFormatting sqref="BL221">
    <cfRule type="expression" priority="130" dxfId="276">
      <formula>IF(Ranglijst2020!#REF!="N",TRUE,FALSE)</formula>
    </cfRule>
  </conditionalFormatting>
  <conditionalFormatting sqref="BO231:BO303 BO222:BO225 BO5:BO217">
    <cfRule type="expression" priority="85" dxfId="276">
      <formula>IF(Ranglijst2020!#REF!="N",TRUE,FALSE)</formula>
    </cfRule>
  </conditionalFormatting>
  <conditionalFormatting sqref="BO304:BO426">
    <cfRule type="expression" priority="84" dxfId="276">
      <formula>IF(Ranglijst2020!#REF!="N",TRUE,FALSE)</formula>
    </cfRule>
  </conditionalFormatting>
  <conditionalFormatting sqref="BO226">
    <cfRule type="expression" priority="83" dxfId="276">
      <formula>IF(Ranglijst2020!#REF!="N",TRUE,FALSE)</formula>
    </cfRule>
  </conditionalFormatting>
  <conditionalFormatting sqref="BL5:BL217">
    <cfRule type="expression" priority="143" dxfId="276">
      <formula>IF(Ranglijst2020!#REF!="N",TRUE,FALSE)</formula>
    </cfRule>
  </conditionalFormatting>
  <conditionalFormatting sqref="BL226">
    <cfRule type="expression" priority="142" dxfId="276">
      <formula>IF(Ranglijst2020!#REF!="N",TRUE,FALSE)</formula>
    </cfRule>
  </conditionalFormatting>
  <conditionalFormatting sqref="BL226">
    <cfRule type="expression" priority="141" dxfId="276">
      <formula>IF(Ranglijst2020!#REF!="N",TRUE,FALSE)</formula>
    </cfRule>
  </conditionalFormatting>
  <conditionalFormatting sqref="BL227">
    <cfRule type="expression" priority="140" dxfId="276">
      <formula>IF(Ranglijst2020!#REF!="N",TRUE,FALSE)</formula>
    </cfRule>
  </conditionalFormatting>
  <conditionalFormatting sqref="AQ231:AQ303 AQ222:AQ225 AQ5:AQ217">
    <cfRule type="expression" priority="247" dxfId="276">
      <formula>IF(Ranglijst2020!#REF!="N",TRUE,FALSE)</formula>
    </cfRule>
  </conditionalFormatting>
  <conditionalFormatting sqref="AQ304:AQ426">
    <cfRule type="expression" priority="246" dxfId="276">
      <formula>IF(Ranglijst2020!#REF!="N",TRUE,FALSE)</formula>
    </cfRule>
  </conditionalFormatting>
  <conditionalFormatting sqref="AQ227">
    <cfRule type="expression" priority="244" dxfId="276">
      <formula>IF(Ranglijst2020!#REF!="N",TRUE,FALSE)</formula>
    </cfRule>
  </conditionalFormatting>
  <conditionalFormatting sqref="AQ226">
    <cfRule type="expression" priority="245" dxfId="276">
      <formula>IF(Ranglijst2020!#REF!="N",TRUE,FALSE)</formula>
    </cfRule>
  </conditionalFormatting>
  <conditionalFormatting sqref="AQ228">
    <cfRule type="expression" priority="243" dxfId="276">
      <formula>IF(Ranglijst2020!#REF!="N",TRUE,FALSE)</formula>
    </cfRule>
  </conditionalFormatting>
  <conditionalFormatting sqref="AQ229">
    <cfRule type="expression" priority="242" dxfId="276">
      <formula>IF(Ranglijst2020!#REF!="N",TRUE,FALSE)</formula>
    </cfRule>
  </conditionalFormatting>
  <conditionalFormatting sqref="AQ230">
    <cfRule type="expression" priority="241" dxfId="276">
      <formula>IF(Ranglijst2020!#REF!="N",TRUE,FALSE)</formula>
    </cfRule>
  </conditionalFormatting>
  <conditionalFormatting sqref="AQ221">
    <cfRule type="expression" priority="240" dxfId="276">
      <formula>IF(Ranglijst2020!#REF!="N",TRUE,FALSE)</formula>
    </cfRule>
  </conditionalFormatting>
  <conditionalFormatting sqref="AW231:AW303 AW222:AW225 AW5:AW217">
    <cfRule type="expression" priority="239" dxfId="276">
      <formula>IF(Ranglijst2020!#REF!="N",TRUE,FALSE)</formula>
    </cfRule>
  </conditionalFormatting>
  <conditionalFormatting sqref="AW304:AW426">
    <cfRule type="expression" priority="238" dxfId="276">
      <formula>IF(Ranglijst2020!#REF!="N",TRUE,FALSE)</formula>
    </cfRule>
  </conditionalFormatting>
  <conditionalFormatting sqref="AW227">
    <cfRule type="expression" priority="236" dxfId="276">
      <formula>IF(Ranglijst2020!#REF!="N",TRUE,FALSE)</formula>
    </cfRule>
  </conditionalFormatting>
  <conditionalFormatting sqref="AW226">
    <cfRule type="expression" priority="237" dxfId="276">
      <formula>IF(Ranglijst2020!#REF!="N",TRUE,FALSE)</formula>
    </cfRule>
  </conditionalFormatting>
  <conditionalFormatting sqref="AW228">
    <cfRule type="expression" priority="235" dxfId="276">
      <formula>IF(Ranglijst2020!#REF!="N",TRUE,FALSE)</formula>
    </cfRule>
  </conditionalFormatting>
  <conditionalFormatting sqref="AW229">
    <cfRule type="expression" priority="234" dxfId="276">
      <formula>IF(Ranglijst2020!#REF!="N",TRUE,FALSE)</formula>
    </cfRule>
  </conditionalFormatting>
  <conditionalFormatting sqref="AW230">
    <cfRule type="expression" priority="233" dxfId="276">
      <formula>IF(Ranglijst2020!#REF!="N",TRUE,FALSE)</formula>
    </cfRule>
  </conditionalFormatting>
  <conditionalFormatting sqref="AW221">
    <cfRule type="expression" priority="232" dxfId="276">
      <formula>IF(Ranglijst2020!#REF!="N",TRUE,FALSE)</formula>
    </cfRule>
  </conditionalFormatting>
  <conditionalFormatting sqref="BC231:BC303 BC222:BC225 BC5:BC217">
    <cfRule type="expression" priority="231" dxfId="276">
      <formula>IF(Ranglijst2020!#REF!="N",TRUE,FALSE)</formula>
    </cfRule>
  </conditionalFormatting>
  <conditionalFormatting sqref="BC304:BC426">
    <cfRule type="expression" priority="230" dxfId="276">
      <formula>IF(Ranglijst2020!#REF!="N",TRUE,FALSE)</formula>
    </cfRule>
  </conditionalFormatting>
  <conditionalFormatting sqref="BC227">
    <cfRule type="expression" priority="228" dxfId="276">
      <formula>IF(Ranglijst2020!#REF!="N",TRUE,FALSE)</formula>
    </cfRule>
  </conditionalFormatting>
  <conditionalFormatting sqref="BC226">
    <cfRule type="expression" priority="229" dxfId="276">
      <formula>IF(Ranglijst2020!#REF!="N",TRUE,FALSE)</formula>
    </cfRule>
  </conditionalFormatting>
  <conditionalFormatting sqref="BC228">
    <cfRule type="expression" priority="227" dxfId="276">
      <formula>IF(Ranglijst2020!#REF!="N",TRUE,FALSE)</formula>
    </cfRule>
  </conditionalFormatting>
  <conditionalFormatting sqref="BC229">
    <cfRule type="expression" priority="226" dxfId="276">
      <formula>IF(Ranglijst2020!#REF!="N",TRUE,FALSE)</formula>
    </cfRule>
  </conditionalFormatting>
  <conditionalFormatting sqref="BF221">
    <cfRule type="expression" priority="149" dxfId="276">
      <formula>IF(Ranglijst2020!#REF!="N",TRUE,FALSE)</formula>
    </cfRule>
  </conditionalFormatting>
  <conditionalFormatting sqref="BF221">
    <cfRule type="expression" priority="148" dxfId="276">
      <formula>IF(Ranglijst2020!#REF!="N",TRUE,FALSE)</formula>
    </cfRule>
  </conditionalFormatting>
  <conditionalFormatting sqref="BL222:BL225 BL231:BL283 BL5:BL217">
    <cfRule type="expression" priority="147" dxfId="276">
      <formula>IF(Ranglijst2020!#REF!="N",TRUE,FALSE)</formula>
    </cfRule>
  </conditionalFormatting>
  <conditionalFormatting sqref="BL284:BL426">
    <cfRule type="expression" priority="146" dxfId="276">
      <formula>IF(Ranglijst2020!#REF!="N",TRUE,FALSE)</formula>
    </cfRule>
  </conditionalFormatting>
  <conditionalFormatting sqref="BI231:BI303 BI222:BI225 BI5:BI217">
    <cfRule type="expression" priority="93" dxfId="276">
      <formula>IF(Ranglijst2020!#REF!="N",TRUE,FALSE)</formula>
    </cfRule>
  </conditionalFormatting>
  <conditionalFormatting sqref="BI304:BI426">
    <cfRule type="expression" priority="92" dxfId="276">
      <formula>IF(Ranglijst2020!#REF!="N",TRUE,FALSE)</formula>
    </cfRule>
  </conditionalFormatting>
  <conditionalFormatting sqref="BI227">
    <cfRule type="expression" priority="90" dxfId="276">
      <formula>IF(Ranglijst2020!#REF!="N",TRUE,FALSE)</formula>
    </cfRule>
  </conditionalFormatting>
  <conditionalFormatting sqref="BI226">
    <cfRule type="expression" priority="91" dxfId="276">
      <formula>IF(Ranglijst2020!#REF!="N",TRUE,FALSE)</formula>
    </cfRule>
  </conditionalFormatting>
  <conditionalFormatting sqref="BI228">
    <cfRule type="expression" priority="89" dxfId="276">
      <formula>IF(Ranglijst2020!#REF!="N",TRUE,FALSE)</formula>
    </cfRule>
  </conditionalFormatting>
  <conditionalFormatting sqref="BI229">
    <cfRule type="expression" priority="88" dxfId="276">
      <formula>IF(Ranglijst2020!#REF!="N",TRUE,FALSE)</formula>
    </cfRule>
  </conditionalFormatting>
  <conditionalFormatting sqref="BI230">
    <cfRule type="expression" priority="87" dxfId="276">
      <formula>IF(Ranglijst2020!#REF!="N",TRUE,FALSE)</formula>
    </cfRule>
  </conditionalFormatting>
  <conditionalFormatting sqref="BI221">
    <cfRule type="expression" priority="86" dxfId="276">
      <formula>IF(Ranglijst2020!#REF!="N",TRUE,FALSE)</formula>
    </cfRule>
  </conditionalFormatting>
  <conditionalFormatting sqref="AZ222:AZ225 AZ231:AZ283 AZ5:AZ217">
    <cfRule type="expression" priority="181" dxfId="276">
      <formula>IF(Ranglijst2020!#REF!="N",TRUE,FALSE)</formula>
    </cfRule>
  </conditionalFormatting>
  <conditionalFormatting sqref="AZ284:AZ426">
    <cfRule type="expression" priority="180" dxfId="276">
      <formula>IF(Ranglijst2020!#REF!="N",TRUE,FALSE)</formula>
    </cfRule>
  </conditionalFormatting>
  <conditionalFormatting sqref="AZ5:AZ217">
    <cfRule type="expression" priority="179" dxfId="276">
      <formula>IF(Ranglijst2020!#REF!="N",TRUE,FALSE)</formula>
    </cfRule>
  </conditionalFormatting>
  <conditionalFormatting sqref="AZ226">
    <cfRule type="expression" priority="178" dxfId="276">
      <formula>IF(Ranglijst2020!#REF!="N",TRUE,FALSE)</formula>
    </cfRule>
  </conditionalFormatting>
  <conditionalFormatting sqref="AZ226">
    <cfRule type="expression" priority="177" dxfId="276">
      <formula>IF(Ranglijst2020!#REF!="N",TRUE,FALSE)</formula>
    </cfRule>
  </conditionalFormatting>
  <conditionalFormatting sqref="AZ227">
    <cfRule type="expression" priority="176" dxfId="276">
      <formula>IF(Ranglijst2020!#REF!="N",TRUE,FALSE)</formula>
    </cfRule>
  </conditionalFormatting>
  <conditionalFormatting sqref="AZ227">
    <cfRule type="expression" priority="175" dxfId="276">
      <formula>IF(Ranglijst2020!#REF!="N",TRUE,FALSE)</formula>
    </cfRule>
  </conditionalFormatting>
  <conditionalFormatting sqref="AZ228">
    <cfRule type="expression" priority="174" dxfId="276">
      <formula>IF(Ranglijst2020!#REF!="N",TRUE,FALSE)</formula>
    </cfRule>
  </conditionalFormatting>
  <conditionalFormatting sqref="AZ228">
    <cfRule type="expression" priority="173" dxfId="276">
      <formula>IF(Ranglijst2020!#REF!="N",TRUE,FALSE)</formula>
    </cfRule>
  </conditionalFormatting>
  <conditionalFormatting sqref="AZ229">
    <cfRule type="expression" priority="172" dxfId="276">
      <formula>IF(Ranglijst2020!#REF!="N",TRUE,FALSE)</formula>
    </cfRule>
  </conditionalFormatting>
  <conditionalFormatting sqref="AZ230">
    <cfRule type="expression" priority="170" dxfId="276">
      <formula>IF(Ranglijst2020!#REF!="N",TRUE,FALSE)</formula>
    </cfRule>
  </conditionalFormatting>
  <conditionalFormatting sqref="AZ230">
    <cfRule type="expression" priority="169" dxfId="276">
      <formula>IF(Ranglijst2020!#REF!="N",TRUE,FALSE)</formula>
    </cfRule>
  </conditionalFormatting>
  <conditionalFormatting sqref="AZ221">
    <cfRule type="expression" priority="168" dxfId="276">
      <formula>IF(Ranglijst2020!#REF!="N",TRUE,FALSE)</formula>
    </cfRule>
  </conditionalFormatting>
  <conditionalFormatting sqref="AZ222:AZ225 AZ231:AZ283 AZ5:AZ217">
    <cfRule type="expression" priority="183" dxfId="276">
      <formula>IF(Ranglijst2020!#REF!="N",TRUE,FALSE)</formula>
    </cfRule>
  </conditionalFormatting>
  <conditionalFormatting sqref="AZ284:AZ426">
    <cfRule type="expression" priority="182" dxfId="276">
      <formula>IF(Ranglijst2020!#REF!="N",TRUE,FALSE)</formula>
    </cfRule>
  </conditionalFormatting>
  <conditionalFormatting sqref="AZ229">
    <cfRule type="expression" priority="171" dxfId="276">
      <formula>IF(Ranglijst2020!#REF!="N",TRUE,FALSE)</formula>
    </cfRule>
  </conditionalFormatting>
  <conditionalFormatting sqref="BL222:BL225 BL231:BL283 BL5:BL217">
    <cfRule type="expression" priority="145" dxfId="276">
      <formula>IF(Ranglijst2020!#REF!="N",TRUE,FALSE)</formula>
    </cfRule>
  </conditionalFormatting>
  <conditionalFormatting sqref="BL284:BL426">
    <cfRule type="expression" priority="144" dxfId="276">
      <formula>IF(Ranglijst2020!#REF!="N",TRUE,FALSE)</formula>
    </cfRule>
  </conditionalFormatting>
  <conditionalFormatting sqref="BO227">
    <cfRule type="expression" priority="82" dxfId="276">
      <formula>IF(Ranglijst2020!#REF!="N",TRUE,FALSE)</formula>
    </cfRule>
  </conditionalFormatting>
  <conditionalFormatting sqref="BO228">
    <cfRule type="expression" priority="81" dxfId="276">
      <formula>IF(Ranglijst2020!#REF!="N",TRUE,FALSE)</formula>
    </cfRule>
  </conditionalFormatting>
  <conditionalFormatting sqref="BO229">
    <cfRule type="expression" priority="80" dxfId="276">
      <formula>IF(Ranglijst2020!#REF!="N",TRUE,FALSE)</formula>
    </cfRule>
  </conditionalFormatting>
  <conditionalFormatting sqref="BO230">
    <cfRule type="expression" priority="79" dxfId="276">
      <formula>IF(Ranglijst2020!#REF!="N",TRUE,FALSE)</formula>
    </cfRule>
  </conditionalFormatting>
  <conditionalFormatting sqref="BO221">
    <cfRule type="expression" priority="78" dxfId="276">
      <formula>IF(Ranglijst2020!#REF!="N",TRUE,FALSE)</formula>
    </cfRule>
  </conditionalFormatting>
  <conditionalFormatting sqref="AB218 AH218 AK218 AN218">
    <cfRule type="expression" priority="72" dxfId="276">
      <formula>IF(Ranglijst2020!#REF!="N",TRUE,FALSE)</formula>
    </cfRule>
  </conditionalFormatting>
  <conditionalFormatting sqref="CR218:CW218 P218 S218">
    <cfRule type="expression" priority="70" dxfId="276">
      <formula>IF(Ranglijst2020!#REF!="N",TRUE,FALSE)</formula>
    </cfRule>
  </conditionalFormatting>
  <conditionalFormatting sqref="AE218">
    <cfRule type="expression" priority="71" dxfId="276">
      <formula>IF(Ranglijst2020!#REF!="N",TRUE,FALSE)</formula>
    </cfRule>
  </conditionalFormatting>
  <conditionalFormatting sqref="V218">
    <cfRule type="expression" priority="69" dxfId="276">
      <formula>IF(Ranglijst2020!#REF!="N",TRUE,FALSE)</formula>
    </cfRule>
  </conditionalFormatting>
  <conditionalFormatting sqref="AN218">
    <cfRule type="expression" priority="68" dxfId="276">
      <formula>IF(Ranglijst2020!#REF!="N",TRUE,FALSE)</formula>
    </cfRule>
  </conditionalFormatting>
  <conditionalFormatting sqref="AN218">
    <cfRule type="expression" priority="67" dxfId="276">
      <formula>IF(Ranglijst2020!#REF!="N",TRUE,FALSE)</formula>
    </cfRule>
  </conditionalFormatting>
  <conditionalFormatting sqref="AT218">
    <cfRule type="expression" priority="65" dxfId="276">
      <formula>IF(Ranglijst2020!#REF!="N",TRUE,FALSE)</formula>
    </cfRule>
  </conditionalFormatting>
  <conditionalFormatting sqref="AT218">
    <cfRule type="expression" priority="64" dxfId="276">
      <formula>IF(Ranglijst2020!#REF!="N",TRUE,FALSE)</formula>
    </cfRule>
  </conditionalFormatting>
  <conditionalFormatting sqref="AT218">
    <cfRule type="expression" priority="63" dxfId="276">
      <formula>IF(Ranglijst2020!#REF!="N",TRUE,FALSE)</formula>
    </cfRule>
  </conditionalFormatting>
  <conditionalFormatting sqref="M218">
    <cfRule type="expression" priority="66" dxfId="276">
      <formula>IF(Ranglijst2020!#REF!="N",TRUE,FALSE)</formula>
    </cfRule>
  </conditionalFormatting>
  <conditionalFormatting sqref="BF218">
    <cfRule type="expression" priority="56" dxfId="276">
      <formula>IF(Ranglijst2020!#REF!="N",TRUE,FALSE)</formula>
    </cfRule>
  </conditionalFormatting>
  <conditionalFormatting sqref="BF218">
    <cfRule type="expression" priority="55" dxfId="276">
      <formula>IF(Ranglijst2020!#REF!="N",TRUE,FALSE)</formula>
    </cfRule>
  </conditionalFormatting>
  <conditionalFormatting sqref="BF218">
    <cfRule type="expression" priority="54" dxfId="276">
      <formula>IF(Ranglijst2020!#REF!="N",TRUE,FALSE)</formula>
    </cfRule>
  </conditionalFormatting>
  <conditionalFormatting sqref="BO218">
    <cfRule type="expression" priority="49" dxfId="276">
      <formula>IF(Ranglijst2020!#REF!="N",TRUE,FALSE)</formula>
    </cfRule>
  </conditionalFormatting>
  <conditionalFormatting sqref="BL218">
    <cfRule type="expression" priority="51" dxfId="276">
      <formula>IF(Ranglijst2020!#REF!="N",TRUE,FALSE)</formula>
    </cfRule>
  </conditionalFormatting>
  <conditionalFormatting sqref="AQ218">
    <cfRule type="expression" priority="62" dxfId="276">
      <formula>IF(Ranglijst2020!#REF!="N",TRUE,FALSE)</formula>
    </cfRule>
  </conditionalFormatting>
  <conditionalFormatting sqref="AW218">
    <cfRule type="expression" priority="61" dxfId="276">
      <formula>IF(Ranglijst2020!#REF!="N",TRUE,FALSE)</formula>
    </cfRule>
  </conditionalFormatting>
  <conditionalFormatting sqref="BC218">
    <cfRule type="expression" priority="60" dxfId="276">
      <formula>IF(Ranglijst2020!#REF!="N",TRUE,FALSE)</formula>
    </cfRule>
  </conditionalFormatting>
  <conditionalFormatting sqref="BL218">
    <cfRule type="expression" priority="53" dxfId="276">
      <formula>IF(Ranglijst2020!#REF!="N",TRUE,FALSE)</formula>
    </cfRule>
  </conditionalFormatting>
  <conditionalFormatting sqref="BI218">
    <cfRule type="expression" priority="50" dxfId="276">
      <formula>IF(Ranglijst2020!#REF!="N",TRUE,FALSE)</formula>
    </cfRule>
  </conditionalFormatting>
  <conditionalFormatting sqref="AZ218">
    <cfRule type="expression" priority="58" dxfId="276">
      <formula>IF(Ranglijst2020!#REF!="N",TRUE,FALSE)</formula>
    </cfRule>
  </conditionalFormatting>
  <conditionalFormatting sqref="AZ218">
    <cfRule type="expression" priority="57" dxfId="276">
      <formula>IF(Ranglijst2020!#REF!="N",TRUE,FALSE)</formula>
    </cfRule>
  </conditionalFormatting>
  <conditionalFormatting sqref="AZ218">
    <cfRule type="expression" priority="59" dxfId="276">
      <formula>IF(Ranglijst2020!#REF!="N",TRUE,FALSE)</formula>
    </cfRule>
  </conditionalFormatting>
  <conditionalFormatting sqref="BL218">
    <cfRule type="expression" priority="52" dxfId="276">
      <formula>IF(Ranglijst2020!#REF!="N",TRUE,FALSE)</formula>
    </cfRule>
  </conditionalFormatting>
  <conditionalFormatting sqref="AB219 AH219 AK219 AN219">
    <cfRule type="expression" priority="48" dxfId="276">
      <formula>IF(Ranglijst2020!#REF!="N",TRUE,FALSE)</formula>
    </cfRule>
  </conditionalFormatting>
  <conditionalFormatting sqref="CR219:CW219 P219 S219">
    <cfRule type="expression" priority="46" dxfId="276">
      <formula>IF(Ranglijst2020!#REF!="N",TRUE,FALSE)</formula>
    </cfRule>
  </conditionalFormatting>
  <conditionalFormatting sqref="AE219">
    <cfRule type="expression" priority="47" dxfId="276">
      <formula>IF(Ranglijst2020!#REF!="N",TRUE,FALSE)</formula>
    </cfRule>
  </conditionalFormatting>
  <conditionalFormatting sqref="V219">
    <cfRule type="expression" priority="45" dxfId="276">
      <formula>IF(Ranglijst2020!#REF!="N",TRUE,FALSE)</formula>
    </cfRule>
  </conditionalFormatting>
  <conditionalFormatting sqref="AN219">
    <cfRule type="expression" priority="44" dxfId="276">
      <formula>IF(Ranglijst2020!#REF!="N",TRUE,FALSE)</formula>
    </cfRule>
  </conditionalFormatting>
  <conditionalFormatting sqref="AN219">
    <cfRule type="expression" priority="43" dxfId="276">
      <formula>IF(Ranglijst2020!#REF!="N",TRUE,FALSE)</formula>
    </cfRule>
  </conditionalFormatting>
  <conditionalFormatting sqref="AT219">
    <cfRule type="expression" priority="41" dxfId="276">
      <formula>IF(Ranglijst2020!#REF!="N",TRUE,FALSE)</formula>
    </cfRule>
  </conditionalFormatting>
  <conditionalFormatting sqref="AT219">
    <cfRule type="expression" priority="40" dxfId="276">
      <formula>IF(Ranglijst2020!#REF!="N",TRUE,FALSE)</formula>
    </cfRule>
  </conditionalFormatting>
  <conditionalFormatting sqref="AT219">
    <cfRule type="expression" priority="39" dxfId="276">
      <formula>IF(Ranglijst2020!#REF!="N",TRUE,FALSE)</formula>
    </cfRule>
  </conditionalFormatting>
  <conditionalFormatting sqref="M219">
    <cfRule type="expression" priority="42" dxfId="276">
      <formula>IF(Ranglijst2020!#REF!="N",TRUE,FALSE)</formula>
    </cfRule>
  </conditionalFormatting>
  <conditionalFormatting sqref="BF219">
    <cfRule type="expression" priority="32" dxfId="276">
      <formula>IF(Ranglijst2020!#REF!="N",TRUE,FALSE)</formula>
    </cfRule>
  </conditionalFormatting>
  <conditionalFormatting sqref="BF219">
    <cfRule type="expression" priority="31" dxfId="276">
      <formula>IF(Ranglijst2020!#REF!="N",TRUE,FALSE)</formula>
    </cfRule>
  </conditionalFormatting>
  <conditionalFormatting sqref="BF219">
    <cfRule type="expression" priority="30" dxfId="276">
      <formula>IF(Ranglijst2020!#REF!="N",TRUE,FALSE)</formula>
    </cfRule>
  </conditionalFormatting>
  <conditionalFormatting sqref="BO219">
    <cfRule type="expression" priority="25" dxfId="276">
      <formula>IF(Ranglijst2020!#REF!="N",TRUE,FALSE)</formula>
    </cfRule>
  </conditionalFormatting>
  <conditionalFormatting sqref="BL219">
    <cfRule type="expression" priority="27" dxfId="276">
      <formula>IF(Ranglijst2020!#REF!="N",TRUE,FALSE)</formula>
    </cfRule>
  </conditionalFormatting>
  <conditionalFormatting sqref="AQ219">
    <cfRule type="expression" priority="38" dxfId="276">
      <formula>IF(Ranglijst2020!#REF!="N",TRUE,FALSE)</formula>
    </cfRule>
  </conditionalFormatting>
  <conditionalFormatting sqref="AW219">
    <cfRule type="expression" priority="37" dxfId="276">
      <formula>IF(Ranglijst2020!#REF!="N",TRUE,FALSE)</formula>
    </cfRule>
  </conditionalFormatting>
  <conditionalFormatting sqref="BC219">
    <cfRule type="expression" priority="36" dxfId="276">
      <formula>IF(Ranglijst2020!#REF!="N",TRUE,FALSE)</formula>
    </cfRule>
  </conditionalFormatting>
  <conditionalFormatting sqref="BL219">
    <cfRule type="expression" priority="29" dxfId="276">
      <formula>IF(Ranglijst2020!#REF!="N",TRUE,FALSE)</formula>
    </cfRule>
  </conditionalFormatting>
  <conditionalFormatting sqref="BI219">
    <cfRule type="expression" priority="26" dxfId="276">
      <formula>IF(Ranglijst2020!#REF!="N",TRUE,FALSE)</formula>
    </cfRule>
  </conditionalFormatting>
  <conditionalFormatting sqref="AZ219">
    <cfRule type="expression" priority="34" dxfId="276">
      <formula>IF(Ranglijst2020!#REF!="N",TRUE,FALSE)</formula>
    </cfRule>
  </conditionalFormatting>
  <conditionalFormatting sqref="AZ219">
    <cfRule type="expression" priority="33" dxfId="276">
      <formula>IF(Ranglijst2020!#REF!="N",TRUE,FALSE)</formula>
    </cfRule>
  </conditionalFormatting>
  <conditionalFormatting sqref="AZ219">
    <cfRule type="expression" priority="35" dxfId="276">
      <formula>IF(Ranglijst2020!#REF!="N",TRUE,FALSE)</formula>
    </cfRule>
  </conditionalFormatting>
  <conditionalFormatting sqref="BL219">
    <cfRule type="expression" priority="28" dxfId="276">
      <formula>IF(Ranglijst2020!#REF!="N",TRUE,FALSE)</formula>
    </cfRule>
  </conditionalFormatting>
  <conditionalFormatting sqref="AB220 AH220 AK220 AN220">
    <cfRule type="expression" priority="24" dxfId="276">
      <formula>IF(Ranglijst2020!#REF!="N",TRUE,FALSE)</formula>
    </cfRule>
  </conditionalFormatting>
  <conditionalFormatting sqref="CR220:CW220 P220 S220">
    <cfRule type="expression" priority="22" dxfId="276">
      <formula>IF(Ranglijst2020!#REF!="N",TRUE,FALSE)</formula>
    </cfRule>
  </conditionalFormatting>
  <conditionalFormatting sqref="AE220">
    <cfRule type="expression" priority="23" dxfId="276">
      <formula>IF(Ranglijst2020!#REF!="N",TRUE,FALSE)</formula>
    </cfRule>
  </conditionalFormatting>
  <conditionalFormatting sqref="V220">
    <cfRule type="expression" priority="21" dxfId="276">
      <formula>IF(Ranglijst2020!#REF!="N",TRUE,FALSE)</formula>
    </cfRule>
  </conditionalFormatting>
  <conditionalFormatting sqref="AN220">
    <cfRule type="expression" priority="20" dxfId="276">
      <formula>IF(Ranglijst2020!#REF!="N",TRUE,FALSE)</formula>
    </cfRule>
  </conditionalFormatting>
  <conditionalFormatting sqref="AN220">
    <cfRule type="expression" priority="19" dxfId="276">
      <formula>IF(Ranglijst2020!#REF!="N",TRUE,FALSE)</formula>
    </cfRule>
  </conditionalFormatting>
  <conditionalFormatting sqref="AT220">
    <cfRule type="expression" priority="17" dxfId="276">
      <formula>IF(Ranglijst2020!#REF!="N",TRUE,FALSE)</formula>
    </cfRule>
  </conditionalFormatting>
  <conditionalFormatting sqref="AT220">
    <cfRule type="expression" priority="16" dxfId="276">
      <formula>IF(Ranglijst2020!#REF!="N",TRUE,FALSE)</formula>
    </cfRule>
  </conditionalFormatting>
  <conditionalFormatting sqref="AT220">
    <cfRule type="expression" priority="15" dxfId="276">
      <formula>IF(Ranglijst2020!#REF!="N",TRUE,FALSE)</formula>
    </cfRule>
  </conditionalFormatting>
  <conditionalFormatting sqref="M220">
    <cfRule type="expression" priority="18" dxfId="276">
      <formula>IF(Ranglijst2020!#REF!="N",TRUE,FALSE)</formula>
    </cfRule>
  </conditionalFormatting>
  <conditionalFormatting sqref="BF220">
    <cfRule type="expression" priority="8" dxfId="276">
      <formula>IF(Ranglijst2020!#REF!="N",TRUE,FALSE)</formula>
    </cfRule>
  </conditionalFormatting>
  <conditionalFormatting sqref="BF220">
    <cfRule type="expression" priority="7" dxfId="276">
      <formula>IF(Ranglijst2020!#REF!="N",TRUE,FALSE)</formula>
    </cfRule>
  </conditionalFormatting>
  <conditionalFormatting sqref="BF220">
    <cfRule type="expression" priority="6" dxfId="276">
      <formula>IF(Ranglijst2020!#REF!="N",TRUE,FALSE)</formula>
    </cfRule>
  </conditionalFormatting>
  <conditionalFormatting sqref="BO220">
    <cfRule type="expression" priority="1" dxfId="276">
      <formula>IF(Ranglijst2020!#REF!="N",TRUE,FALSE)</formula>
    </cfRule>
  </conditionalFormatting>
  <conditionalFormatting sqref="BL220">
    <cfRule type="expression" priority="3" dxfId="276">
      <formula>IF(Ranglijst2020!#REF!="N",TRUE,FALSE)</formula>
    </cfRule>
  </conditionalFormatting>
  <conditionalFormatting sqref="AQ220">
    <cfRule type="expression" priority="14" dxfId="276">
      <formula>IF(Ranglijst2020!#REF!="N",TRUE,FALSE)</formula>
    </cfRule>
  </conditionalFormatting>
  <conditionalFormatting sqref="AW220">
    <cfRule type="expression" priority="13" dxfId="276">
      <formula>IF(Ranglijst2020!#REF!="N",TRUE,FALSE)</formula>
    </cfRule>
  </conditionalFormatting>
  <conditionalFormatting sqref="BC220">
    <cfRule type="expression" priority="12" dxfId="276">
      <formula>IF(Ranglijst2020!#REF!="N",TRUE,FALSE)</formula>
    </cfRule>
  </conditionalFormatting>
  <conditionalFormatting sqref="BL220">
    <cfRule type="expression" priority="5" dxfId="276">
      <formula>IF(Ranglijst2020!#REF!="N",TRUE,FALSE)</formula>
    </cfRule>
  </conditionalFormatting>
  <conditionalFormatting sqref="BI220">
    <cfRule type="expression" priority="2" dxfId="276">
      <formula>IF(Ranglijst2020!#REF!="N",TRUE,FALSE)</formula>
    </cfRule>
  </conditionalFormatting>
  <conditionalFormatting sqref="AZ220">
    <cfRule type="expression" priority="10" dxfId="276">
      <formula>IF(Ranglijst2020!#REF!="N",TRUE,FALSE)</formula>
    </cfRule>
  </conditionalFormatting>
  <conditionalFormatting sqref="AZ220">
    <cfRule type="expression" priority="9" dxfId="276">
      <formula>IF(Ranglijst2020!#REF!="N",TRUE,FALSE)</formula>
    </cfRule>
  </conditionalFormatting>
  <conditionalFormatting sqref="AZ220">
    <cfRule type="expression" priority="11" dxfId="276">
      <formula>IF(Ranglijst2020!#REF!="N",TRUE,FALSE)</formula>
    </cfRule>
  </conditionalFormatting>
  <conditionalFormatting sqref="BL220">
    <cfRule type="expression" priority="4" dxfId="276">
      <formula>IF(Ranglijst2020!#REF!="N",TRUE,FALSE)</formula>
    </cfRule>
  </conditionalFormatting>
  <printOptions gridLines="1"/>
  <pageMargins left="0.5511811023622047" right="0.4724409448818898" top="0.6692913385826772" bottom="0.6692913385826772" header="0.4724409448818898" footer="0.5118110236220472"/>
  <pageSetup orientation="landscape" paperSize="9" scale="86" r:id="rId3"/>
  <headerFooter alignWithMargins="0">
    <oddHeader>&amp;C&amp;A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2"/>
  <sheetViews>
    <sheetView zoomScalePageLayoutView="0" workbookViewId="0" topLeftCell="A1">
      <selection activeCell="C3" sqref="C3:I7"/>
    </sheetView>
  </sheetViews>
  <sheetFormatPr defaultColWidth="12" defaultRowHeight="11.25"/>
  <cols>
    <col min="1" max="1" width="10.83203125" style="57" customWidth="1"/>
    <col min="2" max="2" width="7.16015625" style="73" bestFit="1" customWidth="1"/>
    <col min="3" max="3" width="30" style="57" bestFit="1" customWidth="1"/>
    <col min="4" max="4" width="23.83203125" style="57" bestFit="1" customWidth="1"/>
    <col min="5" max="5" width="30" style="57" bestFit="1" customWidth="1"/>
    <col min="6" max="6" width="17.83203125" style="57" bestFit="1" customWidth="1"/>
    <col min="7" max="8" width="21.83203125" style="57" bestFit="1" customWidth="1"/>
    <col min="9" max="9" width="13" style="57" bestFit="1" customWidth="1"/>
    <col min="10" max="10" width="12" style="57" customWidth="1"/>
  </cols>
  <sheetData>
    <row r="1" ht="15.75" thickBot="1"/>
    <row r="2" spans="2:16" ht="28.5">
      <c r="B2" s="95" t="s">
        <v>110</v>
      </c>
      <c r="C2" s="98" t="s">
        <v>111</v>
      </c>
      <c r="D2" s="98" t="s">
        <v>95</v>
      </c>
      <c r="E2" s="98" t="s">
        <v>96</v>
      </c>
      <c r="F2" s="98" t="s">
        <v>97</v>
      </c>
      <c r="G2" s="98" t="s">
        <v>93</v>
      </c>
      <c r="H2" s="98" t="s">
        <v>131</v>
      </c>
      <c r="I2" s="98" t="s">
        <v>54</v>
      </c>
      <c r="K2" s="67"/>
      <c r="L2" s="67"/>
      <c r="M2" s="67"/>
      <c r="N2" s="67"/>
      <c r="O2" s="67"/>
      <c r="P2" s="67"/>
    </row>
    <row r="3" spans="2:16" ht="15">
      <c r="B3" s="96">
        <v>1</v>
      </c>
      <c r="C3" s="99" t="s">
        <v>40</v>
      </c>
      <c r="D3" s="159" t="s">
        <v>49</v>
      </c>
      <c r="E3" s="99" t="s">
        <v>75</v>
      </c>
      <c r="F3" s="99" t="s">
        <v>40</v>
      </c>
      <c r="G3" s="99"/>
      <c r="H3" s="99"/>
      <c r="I3" s="99" t="s">
        <v>17</v>
      </c>
      <c r="K3" s="79"/>
      <c r="L3" s="79"/>
      <c r="M3" s="79"/>
      <c r="N3" s="79"/>
      <c r="O3" s="79"/>
      <c r="P3" s="79"/>
    </row>
    <row r="4" spans="2:16" ht="15">
      <c r="B4" s="96">
        <v>2</v>
      </c>
      <c r="C4" s="99" t="s">
        <v>41</v>
      </c>
      <c r="D4" s="99"/>
      <c r="E4" s="99" t="s">
        <v>56</v>
      </c>
      <c r="F4" s="99" t="s">
        <v>41</v>
      </c>
      <c r="G4" s="99"/>
      <c r="H4" s="99"/>
      <c r="I4" s="99" t="s">
        <v>18</v>
      </c>
      <c r="K4" s="67"/>
      <c r="L4" s="67"/>
      <c r="M4" s="67"/>
      <c r="N4" s="67"/>
      <c r="O4" s="67"/>
      <c r="P4" s="67"/>
    </row>
    <row r="5" spans="2:9" ht="15">
      <c r="B5" s="96">
        <v>3</v>
      </c>
      <c r="C5" s="99" t="s">
        <v>9</v>
      </c>
      <c r="D5" s="99"/>
      <c r="E5" s="99" t="s">
        <v>63</v>
      </c>
      <c r="F5" s="99" t="s">
        <v>9</v>
      </c>
      <c r="G5" s="99"/>
      <c r="H5" s="99"/>
      <c r="I5" s="99" t="s">
        <v>55</v>
      </c>
    </row>
    <row r="6" spans="2:9" ht="15">
      <c r="B6" s="96">
        <v>4</v>
      </c>
      <c r="C6" s="99" t="s">
        <v>14</v>
      </c>
      <c r="D6" s="99"/>
      <c r="E6" s="99" t="s">
        <v>50</v>
      </c>
      <c r="F6" s="99" t="s">
        <v>14</v>
      </c>
      <c r="G6" s="99"/>
      <c r="H6" s="99"/>
      <c r="I6" s="99" t="s">
        <v>11</v>
      </c>
    </row>
    <row r="7" spans="2:9" ht="15.75" thickBot="1">
      <c r="B7" s="97">
        <v>5</v>
      </c>
      <c r="C7" s="100" t="s">
        <v>8</v>
      </c>
      <c r="D7" s="100"/>
      <c r="E7" s="100" t="s">
        <v>27</v>
      </c>
      <c r="F7" s="100" t="s">
        <v>8</v>
      </c>
      <c r="G7" s="100"/>
      <c r="H7" s="100"/>
      <c r="I7" s="100" t="s">
        <v>12</v>
      </c>
    </row>
    <row r="8" spans="3:8" ht="15">
      <c r="C8" s="122"/>
      <c r="H8" s="57" t="s">
        <v>2</v>
      </c>
    </row>
    <row r="9" spans="1:3" ht="15">
      <c r="A9" s="121"/>
      <c r="B9" s="123" t="s">
        <v>2</v>
      </c>
      <c r="C9" s="123" t="s">
        <v>155</v>
      </c>
    </row>
    <row r="11" spans="1:10" ht="17.25">
      <c r="A11"/>
      <c r="B11" s="77"/>
      <c r="C11" s="77"/>
      <c r="D11"/>
      <c r="E11" s="66"/>
      <c r="F11"/>
      <c r="G11"/>
      <c r="H11"/>
      <c r="I11"/>
      <c r="J11"/>
    </row>
    <row r="12" spans="1:10" ht="17.25">
      <c r="A12"/>
      <c r="B12" s="77"/>
      <c r="C12"/>
      <c r="D12"/>
      <c r="E12" s="66"/>
      <c r="F12"/>
      <c r="G12"/>
      <c r="H12"/>
      <c r="I12"/>
      <c r="J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:B8"/>
    </sheetView>
  </sheetViews>
  <sheetFormatPr defaultColWidth="12" defaultRowHeight="11.25"/>
  <cols>
    <col min="1" max="1" width="12" style="0" customWidth="1"/>
    <col min="2" max="2" width="19.83203125" style="77" bestFit="1" customWidth="1"/>
    <col min="3" max="3" width="10.83203125" style="0" bestFit="1" customWidth="1"/>
    <col min="4" max="4" width="5.16015625" style="0" bestFit="1" customWidth="1"/>
    <col min="5" max="5" width="22.16015625" style="66" bestFit="1" customWidth="1"/>
    <col min="6" max="6" width="5.16015625" style="0" bestFit="1" customWidth="1"/>
    <col min="7" max="7" width="14.16015625" style="0" bestFit="1" customWidth="1"/>
    <col min="8" max="8" width="5.16015625" style="0" bestFit="1" customWidth="1"/>
    <col min="9" max="9" width="17" style="0" bestFit="1" customWidth="1"/>
    <col min="10" max="10" width="5.16015625" style="0" bestFit="1" customWidth="1"/>
    <col min="11" max="11" width="11.5" style="0" bestFit="1" customWidth="1"/>
    <col min="12" max="12" width="5.16015625" style="0" bestFit="1" customWidth="1"/>
    <col min="13" max="13" width="8" style="0" bestFit="1" customWidth="1"/>
    <col min="14" max="14" width="5.16015625" style="0" bestFit="1" customWidth="1"/>
    <col min="15" max="15" width="8.16015625" style="0" bestFit="1" customWidth="1"/>
    <col min="16" max="16" width="5.16015625" style="0" bestFit="1" customWidth="1"/>
    <col min="17" max="17" width="9.83203125" style="0" bestFit="1" customWidth="1"/>
    <col min="18" max="18" width="5.16015625" style="0" bestFit="1" customWidth="1"/>
    <col min="19" max="19" width="10.83203125" style="0" bestFit="1" customWidth="1"/>
    <col min="20" max="20" width="5.16015625" style="0" bestFit="1" customWidth="1"/>
    <col min="21" max="21" width="10.83203125" style="0" bestFit="1" customWidth="1"/>
    <col min="22" max="22" width="8.16015625" style="0" bestFit="1" customWidth="1"/>
    <col min="23" max="23" width="6.83203125" style="0" bestFit="1" customWidth="1"/>
    <col min="24" max="24" width="8.16015625" style="0" bestFit="1" customWidth="1"/>
    <col min="25" max="25" width="9.83203125" style="0" bestFit="1" customWidth="1"/>
    <col min="26" max="26" width="8.16015625" style="0" bestFit="1" customWidth="1"/>
    <col min="27" max="27" width="10.83203125" style="0" bestFit="1" customWidth="1"/>
    <col min="28" max="28" width="8.16015625" style="0" bestFit="1" customWidth="1"/>
    <col min="29" max="29" width="10.83203125" style="0" bestFit="1" customWidth="1"/>
    <col min="30" max="30" width="8.16015625" style="0" bestFit="1" customWidth="1"/>
    <col min="31" max="31" width="14.16015625" style="66" customWidth="1"/>
    <col min="32" max="32" width="9.83203125" style="0" bestFit="1" customWidth="1"/>
    <col min="33" max="33" width="8.16015625" style="0" bestFit="1" customWidth="1"/>
    <col min="34" max="34" width="10.83203125" style="0" bestFit="1" customWidth="1"/>
    <col min="35" max="35" width="8.16015625" style="0" bestFit="1" customWidth="1"/>
    <col min="36" max="36" width="10.83203125" style="0" bestFit="1" customWidth="1"/>
    <col min="37" max="37" width="8.16015625" style="0" bestFit="1" customWidth="1"/>
    <col min="38" max="38" width="14.16015625" style="66" customWidth="1"/>
    <col min="39" max="39" width="10.83203125" style="0" bestFit="1" customWidth="1"/>
    <col min="40" max="40" width="8.16015625" style="0" bestFit="1" customWidth="1"/>
    <col min="41" max="41" width="14.16015625" style="66" customWidth="1"/>
  </cols>
  <sheetData>
    <row r="1" spans="1:2" ht="17.25">
      <c r="A1" s="67"/>
      <c r="B1" s="76"/>
    </row>
    <row r="2" spans="1:41" ht="18" thickBot="1">
      <c r="A2" s="67"/>
      <c r="B2" s="76"/>
      <c r="C2" s="67"/>
      <c r="D2" s="67"/>
      <c r="E2" s="71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71"/>
      <c r="AF2" s="67"/>
      <c r="AG2" s="67"/>
      <c r="AH2" s="67"/>
      <c r="AI2" s="67"/>
      <c r="AJ2" s="67"/>
      <c r="AK2" s="67"/>
      <c r="AL2" s="71"/>
      <c r="AM2" s="67"/>
      <c r="AN2" s="67"/>
      <c r="AO2" s="71"/>
    </row>
    <row r="3" spans="1:41" ht="30" thickBot="1">
      <c r="A3" s="78"/>
      <c r="B3" s="80" t="s">
        <v>113</v>
      </c>
      <c r="C3" s="117" t="s">
        <v>154</v>
      </c>
      <c r="D3" s="62"/>
      <c r="E3" s="117"/>
      <c r="F3" s="63"/>
      <c r="G3" s="116"/>
      <c r="H3" s="62"/>
      <c r="I3" s="117"/>
      <c r="J3" s="63"/>
      <c r="K3" s="116"/>
      <c r="L3" s="62"/>
      <c r="M3" s="117"/>
      <c r="N3" s="63"/>
      <c r="O3" s="116"/>
      <c r="P3" s="62"/>
      <c r="Q3" s="117"/>
      <c r="R3" s="63"/>
      <c r="S3" s="116"/>
      <c r="T3" s="62"/>
      <c r="U3" s="117"/>
      <c r="V3" s="63"/>
      <c r="W3" s="116"/>
      <c r="X3" s="62"/>
      <c r="Y3" s="117"/>
      <c r="Z3" s="63"/>
      <c r="AA3" s="116"/>
      <c r="AB3" s="62"/>
      <c r="AC3" s="117"/>
      <c r="AD3" s="63"/>
      <c r="AE3" s="124"/>
      <c r="AF3" s="117"/>
      <c r="AG3" s="63"/>
      <c r="AH3" s="116"/>
      <c r="AI3" s="62"/>
      <c r="AJ3" s="117"/>
      <c r="AK3" s="63"/>
      <c r="AL3" s="124"/>
      <c r="AM3" s="117"/>
      <c r="AN3" s="63"/>
      <c r="AO3" s="128" t="s">
        <v>133</v>
      </c>
    </row>
    <row r="4" spans="1:41" ht="17.25">
      <c r="A4" s="67"/>
      <c r="B4" s="92" t="s">
        <v>17</v>
      </c>
      <c r="C4" s="94">
        <v>9068</v>
      </c>
      <c r="D4" s="93"/>
      <c r="E4" s="94"/>
      <c r="F4" s="93"/>
      <c r="G4" s="94"/>
      <c r="H4" s="93"/>
      <c r="I4" s="94"/>
      <c r="J4" s="93"/>
      <c r="K4" s="90"/>
      <c r="L4" s="82"/>
      <c r="M4" s="81"/>
      <c r="N4" s="82"/>
      <c r="O4" s="81"/>
      <c r="P4" s="82"/>
      <c r="Q4" s="94"/>
      <c r="R4" s="82"/>
      <c r="S4" s="94"/>
      <c r="T4" s="82"/>
      <c r="U4" s="94"/>
      <c r="V4" s="82"/>
      <c r="W4" s="94"/>
      <c r="X4" s="82"/>
      <c r="Y4" s="94"/>
      <c r="Z4" s="82"/>
      <c r="AA4" s="94"/>
      <c r="AB4" s="82"/>
      <c r="AC4" s="85"/>
      <c r="AD4" s="82"/>
      <c r="AE4" s="90"/>
      <c r="AF4" s="94"/>
      <c r="AG4" s="82"/>
      <c r="AH4" s="94"/>
      <c r="AI4" s="82"/>
      <c r="AJ4" s="85"/>
      <c r="AK4" s="82"/>
      <c r="AL4" s="90"/>
      <c r="AM4" s="85"/>
      <c r="AN4" s="82"/>
      <c r="AO4" s="129"/>
    </row>
    <row r="5" spans="2:41" ht="17.25">
      <c r="B5" s="85" t="s">
        <v>18</v>
      </c>
      <c r="C5" s="90">
        <v>3114</v>
      </c>
      <c r="D5" s="82"/>
      <c r="E5" s="90"/>
      <c r="F5" s="82"/>
      <c r="G5" s="90"/>
      <c r="H5" s="82"/>
      <c r="I5" s="90"/>
      <c r="J5" s="82"/>
      <c r="K5" s="90"/>
      <c r="L5" s="82"/>
      <c r="M5" s="81"/>
      <c r="N5" s="82"/>
      <c r="O5" s="81"/>
      <c r="P5" s="82"/>
      <c r="Q5" s="90"/>
      <c r="R5" s="82"/>
      <c r="S5" s="90"/>
      <c r="T5" s="82"/>
      <c r="U5" s="90"/>
      <c r="V5" s="82"/>
      <c r="W5" s="90"/>
      <c r="X5" s="82"/>
      <c r="Y5" s="90"/>
      <c r="Z5" s="82"/>
      <c r="AA5" s="90"/>
      <c r="AB5" s="82"/>
      <c r="AC5" s="85"/>
      <c r="AD5" s="82"/>
      <c r="AE5" s="90"/>
      <c r="AF5" s="90"/>
      <c r="AG5" s="82"/>
      <c r="AH5" s="90"/>
      <c r="AI5" s="82"/>
      <c r="AJ5" s="85"/>
      <c r="AK5" s="82"/>
      <c r="AL5" s="90"/>
      <c r="AM5" s="85"/>
      <c r="AN5" s="82"/>
      <c r="AO5" s="129"/>
    </row>
    <row r="6" spans="2:41" ht="17.25">
      <c r="B6" s="85" t="s">
        <v>55</v>
      </c>
      <c r="C6" s="90">
        <v>2714</v>
      </c>
      <c r="D6" s="82"/>
      <c r="E6" s="90"/>
      <c r="F6" s="82"/>
      <c r="G6" s="90"/>
      <c r="H6" s="82"/>
      <c r="I6" s="90"/>
      <c r="J6" s="82"/>
      <c r="K6" s="90"/>
      <c r="L6" s="82"/>
      <c r="M6" s="81"/>
      <c r="N6" s="82"/>
      <c r="O6" s="81"/>
      <c r="P6" s="82"/>
      <c r="Q6" s="90"/>
      <c r="R6" s="82"/>
      <c r="S6" s="90"/>
      <c r="T6" s="82"/>
      <c r="U6" s="90"/>
      <c r="V6" s="82"/>
      <c r="W6" s="90"/>
      <c r="X6" s="82"/>
      <c r="Y6" s="90"/>
      <c r="Z6" s="82"/>
      <c r="AA6" s="90"/>
      <c r="AB6" s="82"/>
      <c r="AC6" s="85"/>
      <c r="AD6" s="82"/>
      <c r="AE6" s="90"/>
      <c r="AF6" s="90"/>
      <c r="AG6" s="82"/>
      <c r="AH6" s="90"/>
      <c r="AI6" s="82"/>
      <c r="AJ6" s="85"/>
      <c r="AK6" s="82"/>
      <c r="AL6" s="90"/>
      <c r="AM6" s="85"/>
      <c r="AN6" s="82"/>
      <c r="AO6" s="129"/>
    </row>
    <row r="7" spans="2:41" ht="17.25">
      <c r="B7" s="85" t="s">
        <v>11</v>
      </c>
      <c r="C7" s="90">
        <v>1775</v>
      </c>
      <c r="D7" s="82"/>
      <c r="E7" s="90"/>
      <c r="F7" s="82"/>
      <c r="G7" s="90"/>
      <c r="H7" s="82"/>
      <c r="I7" s="90"/>
      <c r="J7" s="82"/>
      <c r="K7" s="90"/>
      <c r="L7" s="82"/>
      <c r="M7" s="81"/>
      <c r="N7" s="82"/>
      <c r="O7" s="81"/>
      <c r="P7" s="82"/>
      <c r="Q7" s="90"/>
      <c r="R7" s="82"/>
      <c r="S7" s="90"/>
      <c r="T7" s="82"/>
      <c r="U7" s="90"/>
      <c r="V7" s="82"/>
      <c r="W7" s="90"/>
      <c r="X7" s="82"/>
      <c r="Y7" s="90"/>
      <c r="Z7" s="82"/>
      <c r="AA7" s="90"/>
      <c r="AB7" s="82"/>
      <c r="AC7" s="85"/>
      <c r="AD7" s="82"/>
      <c r="AE7" s="90"/>
      <c r="AF7" s="90"/>
      <c r="AG7" s="82"/>
      <c r="AH7" s="90"/>
      <c r="AI7" s="82"/>
      <c r="AJ7" s="85"/>
      <c r="AK7" s="82"/>
      <c r="AL7" s="90"/>
      <c r="AM7" s="85"/>
      <c r="AN7" s="82"/>
      <c r="AO7" s="129"/>
    </row>
    <row r="8" spans="2:41" ht="17.25">
      <c r="B8" s="85" t="s">
        <v>12</v>
      </c>
      <c r="C8" s="90">
        <v>846</v>
      </c>
      <c r="D8" s="82"/>
      <c r="E8" s="90"/>
      <c r="F8" s="82"/>
      <c r="G8" s="90"/>
      <c r="H8" s="82"/>
      <c r="I8" s="90"/>
      <c r="J8" s="82"/>
      <c r="K8" s="90"/>
      <c r="L8" s="82"/>
      <c r="M8" s="81"/>
      <c r="N8" s="82"/>
      <c r="O8" s="81"/>
      <c r="P8" s="82"/>
      <c r="Q8" s="90"/>
      <c r="R8" s="82"/>
      <c r="S8" s="90"/>
      <c r="T8" s="82"/>
      <c r="U8" s="90"/>
      <c r="V8" s="82"/>
      <c r="W8" s="90"/>
      <c r="X8" s="82"/>
      <c r="Y8" s="90"/>
      <c r="Z8" s="82"/>
      <c r="AA8" s="90"/>
      <c r="AB8" s="82"/>
      <c r="AC8" s="85"/>
      <c r="AD8" s="82"/>
      <c r="AE8" s="90"/>
      <c r="AF8" s="90"/>
      <c r="AG8" s="82"/>
      <c r="AH8" s="90"/>
      <c r="AI8" s="82"/>
      <c r="AJ8" s="85"/>
      <c r="AK8" s="82"/>
      <c r="AL8" s="90"/>
      <c r="AM8" s="85"/>
      <c r="AN8" s="82"/>
      <c r="AO8" s="129"/>
    </row>
    <row r="9" spans="2:41" ht="17.25">
      <c r="B9" s="85" t="s">
        <v>19</v>
      </c>
      <c r="C9" s="90">
        <v>420</v>
      </c>
      <c r="D9" s="82"/>
      <c r="E9" s="90"/>
      <c r="F9" s="82"/>
      <c r="G9" s="90"/>
      <c r="H9" s="82"/>
      <c r="I9" s="90"/>
      <c r="J9" s="82"/>
      <c r="K9" s="90"/>
      <c r="L9" s="82"/>
      <c r="M9" s="81"/>
      <c r="N9" s="82"/>
      <c r="O9" s="81"/>
      <c r="P9" s="82"/>
      <c r="Q9" s="90"/>
      <c r="R9" s="82"/>
      <c r="S9" s="90"/>
      <c r="T9" s="82"/>
      <c r="U9" s="90"/>
      <c r="V9" s="82"/>
      <c r="W9" s="90"/>
      <c r="X9" s="82"/>
      <c r="Y9" s="90"/>
      <c r="Z9" s="82"/>
      <c r="AA9" s="90"/>
      <c r="AB9" s="82"/>
      <c r="AC9" s="85"/>
      <c r="AD9" s="82"/>
      <c r="AE9" s="90"/>
      <c r="AF9" s="90"/>
      <c r="AG9" s="82"/>
      <c r="AH9" s="90"/>
      <c r="AI9" s="82"/>
      <c r="AJ9" s="85"/>
      <c r="AK9" s="82"/>
      <c r="AL9" s="90"/>
      <c r="AM9" s="85"/>
      <c r="AN9" s="82"/>
      <c r="AO9" s="129"/>
    </row>
    <row r="10" spans="2:41" ht="17.25">
      <c r="B10" s="85" t="s">
        <v>22</v>
      </c>
      <c r="C10" s="90">
        <v>412</v>
      </c>
      <c r="D10" s="82"/>
      <c r="E10" s="90"/>
      <c r="F10" s="82"/>
      <c r="G10" s="90"/>
      <c r="H10" s="82"/>
      <c r="I10" s="90"/>
      <c r="J10" s="82"/>
      <c r="K10" s="90"/>
      <c r="L10" s="82"/>
      <c r="M10" s="81"/>
      <c r="N10" s="82"/>
      <c r="O10" s="81"/>
      <c r="P10" s="82"/>
      <c r="Q10" s="90"/>
      <c r="R10" s="82"/>
      <c r="S10" s="90"/>
      <c r="T10" s="82"/>
      <c r="U10" s="90"/>
      <c r="V10" s="82"/>
      <c r="W10" s="90"/>
      <c r="X10" s="82"/>
      <c r="Y10" s="90"/>
      <c r="Z10" s="82"/>
      <c r="AA10" s="90"/>
      <c r="AB10" s="82"/>
      <c r="AC10" s="85"/>
      <c r="AD10" s="82"/>
      <c r="AE10" s="90"/>
      <c r="AF10" s="90"/>
      <c r="AG10" s="82"/>
      <c r="AH10" s="90"/>
      <c r="AI10" s="82"/>
      <c r="AJ10" s="85"/>
      <c r="AK10" s="82"/>
      <c r="AL10" s="90"/>
      <c r="AM10" s="85"/>
      <c r="AN10" s="82"/>
      <c r="AO10" s="129"/>
    </row>
    <row r="11" spans="2:41" ht="18" thickBot="1">
      <c r="B11" s="86" t="s">
        <v>24</v>
      </c>
      <c r="C11" s="91">
        <v>0</v>
      </c>
      <c r="D11" s="83"/>
      <c r="E11" s="91"/>
      <c r="F11" s="83"/>
      <c r="G11" s="91"/>
      <c r="H11" s="83"/>
      <c r="I11" s="91"/>
      <c r="J11" s="83"/>
      <c r="K11" s="91"/>
      <c r="L11" s="83"/>
      <c r="M11" s="84"/>
      <c r="N11" s="83"/>
      <c r="O11" s="84"/>
      <c r="P11" s="83"/>
      <c r="Q11" s="91"/>
      <c r="R11" s="83"/>
      <c r="S11" s="91"/>
      <c r="T11" s="83"/>
      <c r="U11" s="91"/>
      <c r="V11" s="83"/>
      <c r="W11" s="91"/>
      <c r="X11" s="83"/>
      <c r="Y11" s="91"/>
      <c r="Z11" s="83"/>
      <c r="AA11" s="91"/>
      <c r="AB11" s="83"/>
      <c r="AC11" s="86"/>
      <c r="AD11" s="83"/>
      <c r="AE11" s="91"/>
      <c r="AF11" s="91"/>
      <c r="AG11" s="83"/>
      <c r="AH11" s="91"/>
      <c r="AI11" s="83"/>
      <c r="AJ11" s="86"/>
      <c r="AK11" s="83"/>
      <c r="AL11" s="91"/>
      <c r="AM11" s="86"/>
      <c r="AN11" s="83"/>
      <c r="AO11" s="130"/>
    </row>
    <row r="12" ht="17.25">
      <c r="C12" s="7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="156" zoomScaleNormal="156" zoomScalePageLayoutView="0" workbookViewId="0" topLeftCell="A1">
      <selection activeCell="H13" sqref="H13"/>
    </sheetView>
  </sheetViews>
  <sheetFormatPr defaultColWidth="12" defaultRowHeight="11.25"/>
  <cols>
    <col min="1" max="1" width="8.83203125" style="0" bestFit="1" customWidth="1"/>
    <col min="2" max="2" width="26.16015625" style="0" bestFit="1" customWidth="1"/>
    <col min="3" max="3" width="19.16015625" style="0" bestFit="1" customWidth="1"/>
    <col min="4" max="4" width="7.83203125" style="66" hidden="1" customWidth="1"/>
    <col min="5" max="6" width="4.83203125" style="66" hidden="1" customWidth="1"/>
    <col min="7" max="7" width="15.16015625" style="133" bestFit="1" customWidth="1"/>
    <col min="8" max="8" width="11.83203125" style="66" bestFit="1" customWidth="1"/>
    <col min="9" max="9" width="9.5" style="66" bestFit="1" customWidth="1"/>
    <col min="10" max="12" width="8.83203125" style="0" customWidth="1"/>
    <col min="13" max="13" width="38.16015625" style="0" customWidth="1"/>
  </cols>
  <sheetData>
    <row r="1" ht="15">
      <c r="A1" s="51">
        <v>2020</v>
      </c>
    </row>
    <row r="3" spans="1:9" ht="13.5">
      <c r="A3" s="52" t="s">
        <v>98</v>
      </c>
      <c r="B3" s="53" t="s">
        <v>99</v>
      </c>
      <c r="C3" s="53" t="s">
        <v>100</v>
      </c>
      <c r="D3" s="52"/>
      <c r="E3" s="52"/>
      <c r="F3" s="52"/>
      <c r="G3" s="134" t="s">
        <v>101</v>
      </c>
      <c r="H3" s="52" t="s">
        <v>102</v>
      </c>
      <c r="I3" s="135" t="s">
        <v>94</v>
      </c>
    </row>
    <row r="4" spans="1:9" ht="12">
      <c r="A4" s="54">
        <v>1</v>
      </c>
      <c r="B4" s="56" t="s">
        <v>137</v>
      </c>
      <c r="C4" s="56" t="s">
        <v>18</v>
      </c>
      <c r="D4" s="136">
        <v>2020</v>
      </c>
      <c r="E4" s="136">
        <v>25</v>
      </c>
      <c r="F4" s="136">
        <v>7</v>
      </c>
      <c r="G4" s="137">
        <f aca="true" t="shared" si="0" ref="G4:G13">DATE(D4,F4,E4)</f>
        <v>44037</v>
      </c>
      <c r="H4" s="138">
        <v>1</v>
      </c>
      <c r="I4" s="136">
        <v>1</v>
      </c>
    </row>
    <row r="5" spans="1:9" ht="12">
      <c r="A5" s="54">
        <v>2</v>
      </c>
      <c r="B5" s="55" t="s">
        <v>134</v>
      </c>
      <c r="C5" s="56" t="s">
        <v>139</v>
      </c>
      <c r="D5" s="136">
        <v>2020</v>
      </c>
      <c r="E5" s="136">
        <v>22</v>
      </c>
      <c r="F5" s="136">
        <v>8</v>
      </c>
      <c r="G5" s="137">
        <f t="shared" si="0"/>
        <v>44065</v>
      </c>
      <c r="H5" s="138">
        <v>1.1</v>
      </c>
      <c r="I5" s="136">
        <v>1</v>
      </c>
    </row>
    <row r="6" spans="1:9" ht="12">
      <c r="A6" s="54">
        <v>3</v>
      </c>
      <c r="B6" s="55" t="s">
        <v>89</v>
      </c>
      <c r="C6" s="56" t="s">
        <v>138</v>
      </c>
      <c r="D6" s="136">
        <v>2020</v>
      </c>
      <c r="E6" s="136">
        <v>1</v>
      </c>
      <c r="F6" s="136">
        <v>9</v>
      </c>
      <c r="G6" s="137">
        <f t="shared" si="0"/>
        <v>44075</v>
      </c>
      <c r="H6" s="138">
        <v>1.25</v>
      </c>
      <c r="I6" s="136">
        <v>2</v>
      </c>
    </row>
    <row r="7" spans="1:9" ht="12">
      <c r="A7" s="54">
        <v>4</v>
      </c>
      <c r="B7" s="55" t="s">
        <v>47</v>
      </c>
      <c r="C7" s="56" t="s">
        <v>136</v>
      </c>
      <c r="D7" s="136">
        <v>2020</v>
      </c>
      <c r="E7" s="136">
        <v>5</v>
      </c>
      <c r="F7" s="136">
        <v>9</v>
      </c>
      <c r="G7" s="137">
        <f t="shared" si="0"/>
        <v>44079</v>
      </c>
      <c r="H7" s="138">
        <v>1.25</v>
      </c>
      <c r="I7" s="136">
        <v>2</v>
      </c>
    </row>
    <row r="8" spans="1:9" ht="12">
      <c r="A8" s="54">
        <v>5</v>
      </c>
      <c r="B8" s="55" t="s">
        <v>46</v>
      </c>
      <c r="C8" s="56" t="s">
        <v>135</v>
      </c>
      <c r="D8" s="136">
        <v>2020</v>
      </c>
      <c r="E8" s="136">
        <v>16</v>
      </c>
      <c r="F8" s="136">
        <v>9</v>
      </c>
      <c r="G8" s="137">
        <f t="shared" si="0"/>
        <v>44090</v>
      </c>
      <c r="H8" s="138">
        <v>1.25</v>
      </c>
      <c r="I8" s="136">
        <v>3</v>
      </c>
    </row>
    <row r="9" spans="1:9" ht="12">
      <c r="A9" s="54">
        <v>6</v>
      </c>
      <c r="B9" s="55" t="s">
        <v>120</v>
      </c>
      <c r="C9" s="56" t="s">
        <v>103</v>
      </c>
      <c r="D9" s="136">
        <v>2020</v>
      </c>
      <c r="E9" s="136">
        <v>19</v>
      </c>
      <c r="F9" s="136">
        <v>9</v>
      </c>
      <c r="G9" s="137">
        <f t="shared" si="0"/>
        <v>44093</v>
      </c>
      <c r="H9" s="138">
        <v>1.25</v>
      </c>
      <c r="I9" s="136">
        <v>1</v>
      </c>
    </row>
    <row r="10" spans="1:9" ht="12">
      <c r="A10" s="54">
        <v>7</v>
      </c>
      <c r="B10" s="55" t="s">
        <v>132</v>
      </c>
      <c r="C10" s="56" t="s">
        <v>144</v>
      </c>
      <c r="D10" s="136">
        <v>2020</v>
      </c>
      <c r="E10" s="136">
        <v>25</v>
      </c>
      <c r="F10" s="136">
        <v>9</v>
      </c>
      <c r="G10" s="137">
        <f t="shared" si="0"/>
        <v>44099</v>
      </c>
      <c r="H10" s="138">
        <v>1.25</v>
      </c>
      <c r="I10" s="136">
        <v>3</v>
      </c>
    </row>
    <row r="11" spans="1:9" ht="12">
      <c r="A11" s="54">
        <v>8</v>
      </c>
      <c r="B11" s="55" t="s">
        <v>7</v>
      </c>
      <c r="C11" s="56" t="s">
        <v>55</v>
      </c>
      <c r="D11" s="136">
        <v>2020</v>
      </c>
      <c r="E11" s="136">
        <v>26</v>
      </c>
      <c r="F11" s="136">
        <v>9</v>
      </c>
      <c r="G11" s="137">
        <f t="shared" si="0"/>
        <v>44100</v>
      </c>
      <c r="H11" s="138">
        <v>1</v>
      </c>
      <c r="I11" s="136">
        <v>2</v>
      </c>
    </row>
    <row r="12" spans="1:9" ht="12">
      <c r="A12" s="54">
        <v>9</v>
      </c>
      <c r="B12" s="55" t="s">
        <v>104</v>
      </c>
      <c r="C12" s="56" t="s">
        <v>19</v>
      </c>
      <c r="D12" s="136">
        <v>2020</v>
      </c>
      <c r="E12" s="136">
        <v>3</v>
      </c>
      <c r="F12" s="136">
        <v>10</v>
      </c>
      <c r="G12" s="137">
        <f t="shared" si="0"/>
        <v>44107</v>
      </c>
      <c r="H12" s="138">
        <v>1</v>
      </c>
      <c r="I12" s="136">
        <v>1</v>
      </c>
    </row>
    <row r="13" spans="1:9" ht="12">
      <c r="A13" s="54">
        <v>10</v>
      </c>
      <c r="B13" s="55" t="s">
        <v>105</v>
      </c>
      <c r="C13" s="56" t="s">
        <v>22</v>
      </c>
      <c r="D13" s="136">
        <v>2020</v>
      </c>
      <c r="E13" s="136">
        <v>17</v>
      </c>
      <c r="F13" s="136">
        <v>10</v>
      </c>
      <c r="G13" s="137">
        <f t="shared" si="0"/>
        <v>44121</v>
      </c>
      <c r="H13" s="138">
        <v>1</v>
      </c>
      <c r="I13" s="136">
        <v>2</v>
      </c>
    </row>
    <row r="14" spans="1:9" ht="12">
      <c r="A14" s="162">
        <v>11</v>
      </c>
      <c r="B14" s="163" t="s">
        <v>140</v>
      </c>
      <c r="C14" s="163" t="s">
        <v>140</v>
      </c>
      <c r="D14" s="164"/>
      <c r="E14" s="164"/>
      <c r="F14" s="164"/>
      <c r="G14" s="165">
        <f aca="true" t="shared" si="1" ref="G14:G23">DATE(2020,1,1)</f>
        <v>43831</v>
      </c>
      <c r="H14" s="166">
        <v>1</v>
      </c>
      <c r="I14" s="136"/>
    </row>
    <row r="15" spans="1:9" ht="12">
      <c r="A15" s="162">
        <v>12</v>
      </c>
      <c r="B15" s="163" t="s">
        <v>140</v>
      </c>
      <c r="C15" s="163" t="s">
        <v>140</v>
      </c>
      <c r="D15" s="164"/>
      <c r="E15" s="164"/>
      <c r="F15" s="164"/>
      <c r="G15" s="165">
        <f t="shared" si="1"/>
        <v>43831</v>
      </c>
      <c r="H15" s="166">
        <v>1</v>
      </c>
      <c r="I15" s="136"/>
    </row>
    <row r="16" spans="1:9" ht="12">
      <c r="A16" s="162">
        <v>13</v>
      </c>
      <c r="B16" s="163" t="s">
        <v>140</v>
      </c>
      <c r="C16" s="163" t="s">
        <v>140</v>
      </c>
      <c r="D16" s="164"/>
      <c r="E16" s="164"/>
      <c r="F16" s="164"/>
      <c r="G16" s="165">
        <f t="shared" si="1"/>
        <v>43831</v>
      </c>
      <c r="H16" s="166">
        <v>1</v>
      </c>
      <c r="I16" s="136"/>
    </row>
    <row r="17" spans="1:9" ht="12">
      <c r="A17" s="162">
        <v>14</v>
      </c>
      <c r="B17" s="163" t="s">
        <v>140</v>
      </c>
      <c r="C17" s="163" t="s">
        <v>140</v>
      </c>
      <c r="D17" s="164"/>
      <c r="E17" s="164"/>
      <c r="F17" s="164"/>
      <c r="G17" s="165">
        <f t="shared" si="1"/>
        <v>43831</v>
      </c>
      <c r="H17" s="166">
        <v>1</v>
      </c>
      <c r="I17" s="136"/>
    </row>
    <row r="18" spans="1:9" ht="12">
      <c r="A18" s="162">
        <v>15</v>
      </c>
      <c r="B18" s="163" t="s">
        <v>140</v>
      </c>
      <c r="C18" s="163" t="s">
        <v>140</v>
      </c>
      <c r="D18" s="164"/>
      <c r="E18" s="164"/>
      <c r="F18" s="164"/>
      <c r="G18" s="165">
        <f t="shared" si="1"/>
        <v>43831</v>
      </c>
      <c r="H18" s="166">
        <v>1</v>
      </c>
      <c r="I18" s="136"/>
    </row>
    <row r="19" spans="1:9" ht="12">
      <c r="A19" s="162">
        <v>16</v>
      </c>
      <c r="B19" s="163" t="s">
        <v>140</v>
      </c>
      <c r="C19" s="163" t="s">
        <v>140</v>
      </c>
      <c r="D19" s="164"/>
      <c r="E19" s="164"/>
      <c r="F19" s="164"/>
      <c r="G19" s="165">
        <f t="shared" si="1"/>
        <v>43831</v>
      </c>
      <c r="H19" s="166">
        <v>1</v>
      </c>
      <c r="I19" s="136"/>
    </row>
    <row r="20" spans="1:9" ht="12">
      <c r="A20" s="162">
        <v>17</v>
      </c>
      <c r="B20" s="163" t="s">
        <v>140</v>
      </c>
      <c r="C20" s="163" t="s">
        <v>140</v>
      </c>
      <c r="D20" s="164"/>
      <c r="E20" s="164"/>
      <c r="F20" s="164"/>
      <c r="G20" s="165">
        <f t="shared" si="1"/>
        <v>43831</v>
      </c>
      <c r="H20" s="166">
        <v>1</v>
      </c>
      <c r="I20" s="136"/>
    </row>
    <row r="21" spans="1:9" ht="12">
      <c r="A21" s="162">
        <v>18</v>
      </c>
      <c r="B21" s="163" t="s">
        <v>140</v>
      </c>
      <c r="C21" s="163" t="s">
        <v>140</v>
      </c>
      <c r="D21" s="164"/>
      <c r="E21" s="164"/>
      <c r="F21" s="164"/>
      <c r="G21" s="165">
        <f t="shared" si="1"/>
        <v>43831</v>
      </c>
      <c r="H21" s="166">
        <v>1</v>
      </c>
      <c r="I21" s="136"/>
    </row>
    <row r="22" spans="1:9" ht="12">
      <c r="A22" s="162">
        <v>19</v>
      </c>
      <c r="B22" s="163" t="s">
        <v>140</v>
      </c>
      <c r="C22" s="163" t="s">
        <v>140</v>
      </c>
      <c r="D22" s="164"/>
      <c r="E22" s="164"/>
      <c r="F22" s="164"/>
      <c r="G22" s="165">
        <f t="shared" si="1"/>
        <v>43831</v>
      </c>
      <c r="H22" s="166">
        <v>1</v>
      </c>
      <c r="I22" s="136"/>
    </row>
    <row r="23" spans="1:9" ht="12">
      <c r="A23" s="162">
        <v>20</v>
      </c>
      <c r="B23" s="163" t="s">
        <v>140</v>
      </c>
      <c r="C23" s="163" t="s">
        <v>140</v>
      </c>
      <c r="D23" s="164"/>
      <c r="E23" s="164"/>
      <c r="F23" s="164"/>
      <c r="G23" s="165">
        <f t="shared" si="1"/>
        <v>43831</v>
      </c>
      <c r="H23" s="166">
        <v>1</v>
      </c>
      <c r="I23" s="136"/>
    </row>
    <row r="24" spans="8:9" ht="12">
      <c r="H24" s="138" t="s">
        <v>2</v>
      </c>
      <c r="I24" s="136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="160" zoomScaleNormal="160" zoomScalePageLayoutView="0" workbookViewId="0" topLeftCell="A43">
      <selection activeCell="D11" sqref="D11:D53"/>
    </sheetView>
  </sheetViews>
  <sheetFormatPr defaultColWidth="12" defaultRowHeight="11.25"/>
  <cols>
    <col min="1" max="1" width="18.83203125" style="66" customWidth="1"/>
    <col min="2" max="2" width="14.83203125" style="65" customWidth="1"/>
    <col min="3" max="3" width="35.83203125" style="65" customWidth="1"/>
    <col min="4" max="4" width="7.16015625" style="65" customWidth="1"/>
    <col min="5" max="5" width="9.83203125" style="66" customWidth="1"/>
    <col min="6" max="6" width="5" style="0" bestFit="1" customWidth="1"/>
    <col min="7" max="19" width="4.5" style="0" bestFit="1" customWidth="1"/>
  </cols>
  <sheetData>
    <row r="1" ht="10.5">
      <c r="A1" s="64" t="s">
        <v>106</v>
      </c>
    </row>
    <row r="2" spans="1:2" ht="9.75">
      <c r="A2" s="65" t="s">
        <v>107</v>
      </c>
      <c r="B2" s="65">
        <f>'Wedstrijdkalender 2020'!A4</f>
        <v>1</v>
      </c>
    </row>
    <row r="3" spans="1:2" ht="9.75">
      <c r="A3" s="65" t="s">
        <v>99</v>
      </c>
      <c r="B3" s="65" t="str">
        <f>'Wedstrijdkalender 2020'!B4</f>
        <v>ZZ cup</v>
      </c>
    </row>
    <row r="4" spans="1:2" ht="9.75">
      <c r="A4" s="65" t="s">
        <v>100</v>
      </c>
      <c r="B4" s="65" t="str">
        <f>'Wedstrijdkalender 2020'!C4</f>
        <v>Zuidlaren</v>
      </c>
    </row>
    <row r="5" spans="1:2" ht="9.75">
      <c r="A5" s="65" t="s">
        <v>101</v>
      </c>
      <c r="B5" s="140">
        <f>'Wedstrijdkalender 2020'!G4</f>
        <v>44037</v>
      </c>
    </row>
    <row r="6" spans="1:2" ht="9.75">
      <c r="A6" s="65" t="s">
        <v>102</v>
      </c>
      <c r="B6" s="141">
        <f>'Wedstrijdkalender 2020'!H4</f>
        <v>1</v>
      </c>
    </row>
    <row r="7" spans="1:2" ht="9.75">
      <c r="A7" s="65" t="s">
        <v>94</v>
      </c>
      <c r="B7" s="65">
        <f>'Wedstrijdkalender 2020'!I4</f>
        <v>1</v>
      </c>
    </row>
    <row r="9" ht="10.5" thickBot="1"/>
    <row r="10" spans="1:20" ht="34.5" thickBot="1">
      <c r="A10" s="142" t="s">
        <v>98</v>
      </c>
      <c r="B10" s="143" t="s">
        <v>108</v>
      </c>
      <c r="C10" s="144" t="s">
        <v>109</v>
      </c>
      <c r="D10" s="145" t="s">
        <v>141</v>
      </c>
      <c r="E10" s="167" t="s">
        <v>84</v>
      </c>
      <c r="F10" s="146">
        <v>1</v>
      </c>
      <c r="G10" s="69">
        <v>2</v>
      </c>
      <c r="H10" s="69">
        <v>3</v>
      </c>
      <c r="I10" s="69">
        <v>4</v>
      </c>
      <c r="J10" s="69">
        <v>5</v>
      </c>
      <c r="K10" s="69">
        <v>6</v>
      </c>
      <c r="L10" s="69">
        <v>7</v>
      </c>
      <c r="M10" s="69">
        <v>8</v>
      </c>
      <c r="N10" s="69">
        <v>9</v>
      </c>
      <c r="O10" s="69">
        <v>10</v>
      </c>
      <c r="P10" s="69">
        <v>11</v>
      </c>
      <c r="Q10" s="69">
        <v>12</v>
      </c>
      <c r="R10" s="69">
        <v>13</v>
      </c>
      <c r="S10" s="70">
        <v>14</v>
      </c>
      <c r="T10" s="67"/>
    </row>
    <row r="11" spans="1:20" ht="12.75">
      <c r="A11" s="68">
        <v>1</v>
      </c>
      <c r="B11" s="147" t="s">
        <v>28</v>
      </c>
      <c r="C11" s="159" t="s">
        <v>40</v>
      </c>
      <c r="D11" s="170">
        <v>1</v>
      </c>
      <c r="E11" s="168">
        <v>7</v>
      </c>
      <c r="F11" s="101">
        <v>4</v>
      </c>
      <c r="G11" s="71">
        <v>2</v>
      </c>
      <c r="H11" s="71">
        <v>1</v>
      </c>
      <c r="I11" s="71">
        <v>3</v>
      </c>
      <c r="J11" s="71">
        <v>1</v>
      </c>
      <c r="K11" s="71"/>
      <c r="L11" s="71"/>
      <c r="M11" s="71"/>
      <c r="N11" s="71"/>
      <c r="O11" s="71"/>
      <c r="P11" s="71"/>
      <c r="Q11" s="102" t="s">
        <v>2</v>
      </c>
      <c r="R11" s="71"/>
      <c r="S11" s="103" t="s">
        <v>2</v>
      </c>
      <c r="T11" s="67"/>
    </row>
    <row r="12" spans="1:20" ht="12.75">
      <c r="A12" s="68">
        <f>A11+1</f>
        <v>2</v>
      </c>
      <c r="B12" s="147" t="s">
        <v>69</v>
      </c>
      <c r="C12" s="159" t="s">
        <v>41</v>
      </c>
      <c r="D12" s="170">
        <v>2</v>
      </c>
      <c r="E12" s="168">
        <v>8</v>
      </c>
      <c r="F12" s="101">
        <v>1</v>
      </c>
      <c r="G12" s="71">
        <v>8</v>
      </c>
      <c r="H12" s="71">
        <v>2</v>
      </c>
      <c r="I12" s="71">
        <v>2</v>
      </c>
      <c r="J12" s="71">
        <v>3</v>
      </c>
      <c r="K12" s="71"/>
      <c r="L12" s="71"/>
      <c r="M12" s="71"/>
      <c r="N12" s="71"/>
      <c r="O12" s="71"/>
      <c r="P12" s="71"/>
      <c r="Q12" s="71"/>
      <c r="R12" s="71"/>
      <c r="S12" s="72"/>
      <c r="T12" s="67"/>
    </row>
    <row r="13" spans="1:20" ht="12.75">
      <c r="A13" s="68">
        <f aca="true" t="shared" si="0" ref="A13:A53">A12+1</f>
        <v>3</v>
      </c>
      <c r="B13" s="147" t="s">
        <v>78</v>
      </c>
      <c r="C13" s="159" t="s">
        <v>9</v>
      </c>
      <c r="D13" s="170">
        <v>3</v>
      </c>
      <c r="E13" s="168">
        <v>14</v>
      </c>
      <c r="F13" s="101">
        <v>3</v>
      </c>
      <c r="G13" s="71">
        <v>1</v>
      </c>
      <c r="H13" s="71">
        <v>21</v>
      </c>
      <c r="I13" s="71">
        <v>1</v>
      </c>
      <c r="J13" s="71">
        <v>9</v>
      </c>
      <c r="K13" s="71"/>
      <c r="L13" s="71"/>
      <c r="M13" s="71"/>
      <c r="N13" s="71"/>
      <c r="O13" s="71"/>
      <c r="P13" s="71"/>
      <c r="Q13" s="71"/>
      <c r="R13" s="71"/>
      <c r="S13" s="72"/>
      <c r="T13" s="67"/>
    </row>
    <row r="14" spans="1:20" ht="12.75">
      <c r="A14" s="68">
        <f t="shared" si="0"/>
        <v>4</v>
      </c>
      <c r="B14" s="147" t="s">
        <v>80</v>
      </c>
      <c r="C14" s="159" t="s">
        <v>14</v>
      </c>
      <c r="D14" s="170">
        <v>4</v>
      </c>
      <c r="E14" s="168">
        <v>22</v>
      </c>
      <c r="F14" s="101">
        <v>6</v>
      </c>
      <c r="G14" s="71">
        <v>9</v>
      </c>
      <c r="H14" s="71">
        <v>20</v>
      </c>
      <c r="I14" s="71">
        <v>5</v>
      </c>
      <c r="J14" s="71">
        <v>2</v>
      </c>
      <c r="K14" s="71"/>
      <c r="L14" s="71"/>
      <c r="M14" s="71"/>
      <c r="N14" s="71"/>
      <c r="O14" s="71"/>
      <c r="P14" s="71"/>
      <c r="Q14" s="71"/>
      <c r="R14" s="71"/>
      <c r="S14" s="72"/>
      <c r="T14" s="67"/>
    </row>
    <row r="15" spans="1:20" ht="12.75">
      <c r="A15" s="68">
        <f t="shared" si="0"/>
        <v>5</v>
      </c>
      <c r="B15" s="147" t="s">
        <v>79</v>
      </c>
      <c r="C15" s="159" t="s">
        <v>8</v>
      </c>
      <c r="D15" s="171">
        <v>5</v>
      </c>
      <c r="E15" s="168">
        <v>23</v>
      </c>
      <c r="F15" s="101">
        <v>11</v>
      </c>
      <c r="G15" s="71">
        <v>3</v>
      </c>
      <c r="H15" s="71">
        <v>3</v>
      </c>
      <c r="I15" s="71">
        <v>21</v>
      </c>
      <c r="J15" s="71">
        <v>6</v>
      </c>
      <c r="K15" s="71"/>
      <c r="L15" s="71"/>
      <c r="M15" s="71"/>
      <c r="N15" s="71"/>
      <c r="O15" s="71"/>
      <c r="P15" s="71"/>
      <c r="Q15" s="71"/>
      <c r="R15" s="71"/>
      <c r="S15" s="72"/>
      <c r="T15" s="67"/>
    </row>
    <row r="16" spans="1:20" ht="12.75">
      <c r="A16" s="68">
        <f t="shared" si="0"/>
        <v>6</v>
      </c>
      <c r="B16" s="147" t="s">
        <v>67</v>
      </c>
      <c r="C16" s="159" t="s">
        <v>34</v>
      </c>
      <c r="D16" s="170">
        <v>6</v>
      </c>
      <c r="E16" s="168">
        <v>23</v>
      </c>
      <c r="F16" s="101">
        <v>7</v>
      </c>
      <c r="G16" s="71">
        <v>4</v>
      </c>
      <c r="H16" s="71">
        <v>9</v>
      </c>
      <c r="I16" s="71">
        <v>4</v>
      </c>
      <c r="J16" s="71">
        <v>8</v>
      </c>
      <c r="K16" s="71"/>
      <c r="L16" s="71"/>
      <c r="M16" s="71"/>
      <c r="N16" s="71"/>
      <c r="O16" s="71"/>
      <c r="P16" s="71"/>
      <c r="Q16" s="71"/>
      <c r="R16" s="71"/>
      <c r="S16" s="72"/>
      <c r="T16" s="67"/>
    </row>
    <row r="17" spans="1:20" ht="12.75">
      <c r="A17" s="68">
        <f t="shared" si="0"/>
        <v>7</v>
      </c>
      <c r="B17" s="147" t="s">
        <v>116</v>
      </c>
      <c r="C17" s="159" t="s">
        <v>117</v>
      </c>
      <c r="D17" s="170">
        <v>7</v>
      </c>
      <c r="E17" s="168">
        <v>35</v>
      </c>
      <c r="F17" s="101">
        <v>8</v>
      </c>
      <c r="G17" s="71">
        <v>12</v>
      </c>
      <c r="H17" s="71">
        <v>13</v>
      </c>
      <c r="I17" s="71">
        <v>11</v>
      </c>
      <c r="J17" s="71">
        <v>4</v>
      </c>
      <c r="K17" s="71"/>
      <c r="L17" s="71"/>
      <c r="M17" s="71"/>
      <c r="N17" s="71"/>
      <c r="O17" s="71"/>
      <c r="P17" s="71"/>
      <c r="Q17" s="71"/>
      <c r="R17" s="71"/>
      <c r="S17" s="72"/>
      <c r="T17" s="67"/>
    </row>
    <row r="18" spans="1:20" ht="12.75">
      <c r="A18" s="68">
        <f t="shared" si="0"/>
        <v>8</v>
      </c>
      <c r="B18" s="147" t="s">
        <v>121</v>
      </c>
      <c r="C18" s="159" t="s">
        <v>122</v>
      </c>
      <c r="D18" s="170">
        <v>8</v>
      </c>
      <c r="E18" s="168">
        <v>42</v>
      </c>
      <c r="F18" s="101">
        <v>24</v>
      </c>
      <c r="G18" s="71">
        <v>13</v>
      </c>
      <c r="H18" s="71">
        <v>17</v>
      </c>
      <c r="I18" s="71">
        <v>7</v>
      </c>
      <c r="J18" s="71">
        <v>5</v>
      </c>
      <c r="K18" s="71"/>
      <c r="L18" s="71"/>
      <c r="M18" s="71"/>
      <c r="N18" s="71"/>
      <c r="O18" s="71"/>
      <c r="P18" s="71"/>
      <c r="Q18" s="71"/>
      <c r="R18" s="71"/>
      <c r="S18" s="72"/>
      <c r="T18" s="67"/>
    </row>
    <row r="19" spans="1:20" ht="12.75">
      <c r="A19" s="68">
        <f t="shared" si="0"/>
        <v>9</v>
      </c>
      <c r="B19" s="147" t="s">
        <v>126</v>
      </c>
      <c r="C19" s="159" t="s">
        <v>127</v>
      </c>
      <c r="D19" s="170">
        <v>9</v>
      </c>
      <c r="E19" s="168">
        <v>43</v>
      </c>
      <c r="F19" s="101">
        <v>20</v>
      </c>
      <c r="G19" s="71">
        <v>15</v>
      </c>
      <c r="H19" s="71">
        <v>5</v>
      </c>
      <c r="I19" s="71">
        <v>6</v>
      </c>
      <c r="J19" s="71">
        <v>17</v>
      </c>
      <c r="K19" s="71"/>
      <c r="L19" s="71"/>
      <c r="M19" s="71"/>
      <c r="N19" s="71"/>
      <c r="O19" s="71"/>
      <c r="P19" s="71"/>
      <c r="Q19" s="71"/>
      <c r="R19" s="71"/>
      <c r="S19" s="72"/>
      <c r="T19" s="67"/>
    </row>
    <row r="20" spans="1:20" ht="12.75">
      <c r="A20" s="68">
        <f t="shared" si="0"/>
        <v>10</v>
      </c>
      <c r="B20" s="147" t="s">
        <v>36</v>
      </c>
      <c r="C20" s="159" t="s">
        <v>6</v>
      </c>
      <c r="D20" s="170">
        <v>10</v>
      </c>
      <c r="E20" s="168">
        <v>44</v>
      </c>
      <c r="F20" s="101">
        <v>5</v>
      </c>
      <c r="G20" s="71">
        <v>23</v>
      </c>
      <c r="H20" s="71">
        <v>7</v>
      </c>
      <c r="I20" s="71">
        <v>18</v>
      </c>
      <c r="J20" s="71">
        <v>14</v>
      </c>
      <c r="K20" s="71"/>
      <c r="L20" s="71"/>
      <c r="M20" s="71"/>
      <c r="N20" s="71"/>
      <c r="O20" s="71"/>
      <c r="P20" s="71"/>
      <c r="Q20" s="71"/>
      <c r="R20" s="71"/>
      <c r="S20" s="72"/>
      <c r="T20" s="67"/>
    </row>
    <row r="21" spans="1:20" ht="12.75">
      <c r="A21" s="68">
        <f t="shared" si="0"/>
        <v>11</v>
      </c>
      <c r="B21" s="147" t="s">
        <v>62</v>
      </c>
      <c r="C21" s="159" t="s">
        <v>61</v>
      </c>
      <c r="D21" s="171">
        <v>11</v>
      </c>
      <c r="E21" s="168">
        <v>44</v>
      </c>
      <c r="F21" s="101">
        <v>13</v>
      </c>
      <c r="G21" s="71">
        <v>6</v>
      </c>
      <c r="H21" s="71">
        <v>8</v>
      </c>
      <c r="I21" s="71">
        <v>17</v>
      </c>
      <c r="J21" s="102" t="s">
        <v>151</v>
      </c>
      <c r="K21" s="71"/>
      <c r="L21" s="71"/>
      <c r="M21" s="71"/>
      <c r="N21" s="71"/>
      <c r="O21" s="71"/>
      <c r="P21" s="71"/>
      <c r="Q21" s="71"/>
      <c r="R21" s="71"/>
      <c r="S21" s="72"/>
      <c r="T21" s="67"/>
    </row>
    <row r="22" spans="1:20" ht="12.75">
      <c r="A22" s="68">
        <f t="shared" si="0"/>
        <v>12</v>
      </c>
      <c r="B22" s="147" t="s">
        <v>25</v>
      </c>
      <c r="C22" s="159" t="s">
        <v>35</v>
      </c>
      <c r="D22" s="170">
        <v>12</v>
      </c>
      <c r="E22" s="168">
        <v>46</v>
      </c>
      <c r="F22" s="101">
        <v>12</v>
      </c>
      <c r="G22" s="71">
        <v>10</v>
      </c>
      <c r="H22" s="71">
        <v>11</v>
      </c>
      <c r="I22" s="71">
        <v>13</v>
      </c>
      <c r="J22" s="71">
        <v>13</v>
      </c>
      <c r="K22" s="71"/>
      <c r="L22" s="71"/>
      <c r="M22" s="71"/>
      <c r="N22" s="71"/>
      <c r="O22" s="71"/>
      <c r="P22" s="71"/>
      <c r="Q22" s="71"/>
      <c r="R22" s="71"/>
      <c r="S22" s="72"/>
      <c r="T22" s="67"/>
    </row>
    <row r="23" spans="1:20" ht="12.75">
      <c r="A23" s="68">
        <f t="shared" si="0"/>
        <v>13</v>
      </c>
      <c r="B23" s="147" t="s">
        <v>65</v>
      </c>
      <c r="C23" s="159" t="s">
        <v>64</v>
      </c>
      <c r="D23" s="170">
        <v>13</v>
      </c>
      <c r="E23" s="168">
        <v>47</v>
      </c>
      <c r="F23" s="101">
        <v>16</v>
      </c>
      <c r="G23" s="71">
        <v>5</v>
      </c>
      <c r="H23" s="71">
        <v>10</v>
      </c>
      <c r="I23" s="71">
        <v>16</v>
      </c>
      <c r="J23" s="71">
        <v>22</v>
      </c>
      <c r="K23" s="71"/>
      <c r="L23" s="71"/>
      <c r="M23" s="71"/>
      <c r="N23" s="71"/>
      <c r="O23" s="71"/>
      <c r="P23" s="71"/>
      <c r="Q23" s="71"/>
      <c r="R23" s="71"/>
      <c r="S23" s="72"/>
      <c r="T23" s="67"/>
    </row>
    <row r="24" spans="1:20" ht="12.75">
      <c r="A24" s="68">
        <f t="shared" si="0"/>
        <v>14</v>
      </c>
      <c r="B24" s="147" t="s">
        <v>77</v>
      </c>
      <c r="C24" s="159" t="s">
        <v>49</v>
      </c>
      <c r="D24" s="170">
        <v>14</v>
      </c>
      <c r="E24" s="168">
        <v>48</v>
      </c>
      <c r="F24" s="101">
        <v>9</v>
      </c>
      <c r="G24" s="71">
        <v>16</v>
      </c>
      <c r="H24" s="71">
        <v>24</v>
      </c>
      <c r="I24" s="71">
        <v>12</v>
      </c>
      <c r="J24" s="71">
        <v>11</v>
      </c>
      <c r="K24" s="71"/>
      <c r="L24" s="71"/>
      <c r="M24" s="71"/>
      <c r="N24" s="71"/>
      <c r="O24" s="71"/>
      <c r="P24" s="71"/>
      <c r="Q24" s="71"/>
      <c r="R24" s="71"/>
      <c r="S24" s="72"/>
      <c r="T24" s="67"/>
    </row>
    <row r="25" spans="1:20" ht="12.75">
      <c r="A25" s="68">
        <f t="shared" si="0"/>
        <v>15</v>
      </c>
      <c r="B25" s="147" t="s">
        <v>76</v>
      </c>
      <c r="C25" s="159" t="s">
        <v>33</v>
      </c>
      <c r="D25" s="170">
        <v>15</v>
      </c>
      <c r="E25" s="168">
        <v>49</v>
      </c>
      <c r="F25" s="169" t="s">
        <v>151</v>
      </c>
      <c r="G25" s="71">
        <v>11</v>
      </c>
      <c r="H25" s="71">
        <v>14</v>
      </c>
      <c r="I25" s="71">
        <v>14</v>
      </c>
      <c r="J25" s="71">
        <v>10</v>
      </c>
      <c r="K25" s="71"/>
      <c r="L25" s="71"/>
      <c r="M25" s="71"/>
      <c r="N25" s="71"/>
      <c r="O25" s="71"/>
      <c r="P25" s="71"/>
      <c r="Q25" s="71"/>
      <c r="R25" s="71"/>
      <c r="S25" s="72"/>
      <c r="T25" s="67"/>
    </row>
    <row r="26" spans="1:20" ht="12.75">
      <c r="A26" s="68">
        <f t="shared" si="0"/>
        <v>16</v>
      </c>
      <c r="B26" s="147" t="s">
        <v>29</v>
      </c>
      <c r="C26" s="159" t="s">
        <v>30</v>
      </c>
      <c r="D26" s="170">
        <v>16</v>
      </c>
      <c r="E26" s="168">
        <v>53</v>
      </c>
      <c r="F26" s="169">
        <v>28</v>
      </c>
      <c r="G26" s="102">
        <v>22</v>
      </c>
      <c r="H26" s="102">
        <v>4</v>
      </c>
      <c r="I26" s="102">
        <v>20</v>
      </c>
      <c r="J26" s="102">
        <v>7</v>
      </c>
      <c r="K26" s="71"/>
      <c r="L26" s="71"/>
      <c r="M26" s="71"/>
      <c r="N26" s="71"/>
      <c r="O26" s="71"/>
      <c r="P26" s="71"/>
      <c r="Q26" s="71"/>
      <c r="R26" s="71"/>
      <c r="S26" s="72"/>
      <c r="T26" s="67"/>
    </row>
    <row r="27" spans="1:20" ht="12.75">
      <c r="A27" s="68">
        <f t="shared" si="0"/>
        <v>17</v>
      </c>
      <c r="B27" s="147" t="s">
        <v>60</v>
      </c>
      <c r="C27" s="159" t="s">
        <v>59</v>
      </c>
      <c r="D27" s="170">
        <v>17</v>
      </c>
      <c r="E27" s="168">
        <v>54</v>
      </c>
      <c r="F27" s="101">
        <v>25</v>
      </c>
      <c r="G27" s="71">
        <v>18</v>
      </c>
      <c r="H27" s="71">
        <v>12</v>
      </c>
      <c r="I27" s="71">
        <v>9</v>
      </c>
      <c r="J27" s="71">
        <v>15</v>
      </c>
      <c r="K27" s="71"/>
      <c r="L27" s="71"/>
      <c r="M27" s="71"/>
      <c r="N27" s="71"/>
      <c r="O27" s="71"/>
      <c r="P27" s="71"/>
      <c r="Q27" s="71"/>
      <c r="R27" s="71"/>
      <c r="S27" s="72"/>
      <c r="T27" s="67"/>
    </row>
    <row r="28" spans="1:20" ht="12.75">
      <c r="A28" s="68">
        <f t="shared" si="0"/>
        <v>18</v>
      </c>
      <c r="B28" s="147" t="s">
        <v>73</v>
      </c>
      <c r="C28" s="159" t="s">
        <v>26</v>
      </c>
      <c r="D28" s="170">
        <v>18</v>
      </c>
      <c r="E28" s="168">
        <v>60</v>
      </c>
      <c r="F28" s="101">
        <v>15</v>
      </c>
      <c r="G28" s="71">
        <v>7</v>
      </c>
      <c r="H28" s="71">
        <v>16</v>
      </c>
      <c r="I28" s="71">
        <v>22</v>
      </c>
      <c r="J28" s="71">
        <v>23</v>
      </c>
      <c r="K28" s="71"/>
      <c r="L28" s="71"/>
      <c r="M28" s="71"/>
      <c r="N28" s="71"/>
      <c r="O28" s="71"/>
      <c r="P28" s="71"/>
      <c r="Q28" s="71"/>
      <c r="R28" s="71"/>
      <c r="S28" s="72"/>
      <c r="T28" s="67"/>
    </row>
    <row r="29" spans="1:20" ht="12.75">
      <c r="A29" s="68">
        <f t="shared" si="0"/>
        <v>19</v>
      </c>
      <c r="B29" s="147" t="s">
        <v>114</v>
      </c>
      <c r="C29" s="159" t="s">
        <v>16</v>
      </c>
      <c r="D29" s="170">
        <v>19</v>
      </c>
      <c r="E29" s="168">
        <v>61</v>
      </c>
      <c r="F29" s="101">
        <v>2</v>
      </c>
      <c r="G29" s="71">
        <v>19</v>
      </c>
      <c r="H29" s="71">
        <v>15</v>
      </c>
      <c r="I29" s="102" t="s">
        <v>151</v>
      </c>
      <c r="J29" s="71">
        <v>15</v>
      </c>
      <c r="K29" s="71"/>
      <c r="L29" s="71"/>
      <c r="M29" s="71"/>
      <c r="N29" s="71"/>
      <c r="O29" s="71"/>
      <c r="P29" s="71"/>
      <c r="Q29" s="71"/>
      <c r="R29" s="71"/>
      <c r="S29" s="72"/>
      <c r="T29" s="67"/>
    </row>
    <row r="30" spans="1:20" ht="12.75">
      <c r="A30" s="68">
        <f t="shared" si="0"/>
        <v>20</v>
      </c>
      <c r="B30" s="147" t="s">
        <v>143</v>
      </c>
      <c r="C30" s="159" t="s">
        <v>23</v>
      </c>
      <c r="D30" s="170">
        <v>20</v>
      </c>
      <c r="E30" s="168">
        <v>61</v>
      </c>
      <c r="F30" s="101">
        <v>19</v>
      </c>
      <c r="G30" s="71">
        <v>14</v>
      </c>
      <c r="H30" s="102" t="s">
        <v>151</v>
      </c>
      <c r="I30" s="71">
        <v>10</v>
      </c>
      <c r="J30" s="71">
        <v>18</v>
      </c>
      <c r="K30" s="71"/>
      <c r="L30" s="71"/>
      <c r="M30" s="71"/>
      <c r="N30" s="71"/>
      <c r="O30" s="71"/>
      <c r="P30" s="71"/>
      <c r="Q30" s="71"/>
      <c r="R30" s="71"/>
      <c r="S30" s="72"/>
      <c r="T30" s="67"/>
    </row>
    <row r="31" spans="1:20" ht="12.75">
      <c r="A31" s="68">
        <f t="shared" si="0"/>
        <v>21</v>
      </c>
      <c r="B31" s="147" t="s">
        <v>82</v>
      </c>
      <c r="C31" s="159" t="s">
        <v>81</v>
      </c>
      <c r="D31" s="170">
        <v>21</v>
      </c>
      <c r="E31" s="168">
        <v>62</v>
      </c>
      <c r="F31" s="101">
        <v>27</v>
      </c>
      <c r="G31" s="71">
        <v>21</v>
      </c>
      <c r="H31" s="71">
        <v>6</v>
      </c>
      <c r="I31" s="71">
        <v>23</v>
      </c>
      <c r="J31" s="71">
        <v>12</v>
      </c>
      <c r="K31" s="71"/>
      <c r="L31" s="71"/>
      <c r="M31" s="71"/>
      <c r="N31" s="71"/>
      <c r="O31" s="71"/>
      <c r="P31" s="71"/>
      <c r="Q31" s="71"/>
      <c r="R31" s="71"/>
      <c r="S31" s="72"/>
      <c r="T31" s="67"/>
    </row>
    <row r="32" spans="1:20" ht="12.75">
      <c r="A32" s="68">
        <f t="shared" si="0"/>
        <v>22</v>
      </c>
      <c r="B32" s="147" t="s">
        <v>87</v>
      </c>
      <c r="C32" s="159" t="s">
        <v>10</v>
      </c>
      <c r="D32" s="170">
        <v>22</v>
      </c>
      <c r="E32" s="168">
        <v>84</v>
      </c>
      <c r="F32" s="101">
        <v>23</v>
      </c>
      <c r="G32" s="71">
        <v>27</v>
      </c>
      <c r="H32" s="71">
        <v>26</v>
      </c>
      <c r="I32" s="71">
        <v>19</v>
      </c>
      <c r="J32" s="71">
        <v>16</v>
      </c>
      <c r="K32" s="71"/>
      <c r="L32" s="71"/>
      <c r="M32" s="71"/>
      <c r="N32" s="71"/>
      <c r="O32" s="71"/>
      <c r="P32" s="71"/>
      <c r="Q32" s="71"/>
      <c r="R32" s="71"/>
      <c r="S32" s="72"/>
      <c r="T32" s="67"/>
    </row>
    <row r="33" spans="1:20" ht="12.75">
      <c r="A33" s="68">
        <f t="shared" si="0"/>
        <v>23</v>
      </c>
      <c r="B33" s="147" t="s">
        <v>3</v>
      </c>
      <c r="C33" s="159" t="s">
        <v>75</v>
      </c>
      <c r="D33" s="170">
        <v>23</v>
      </c>
      <c r="E33" s="168">
        <v>89</v>
      </c>
      <c r="F33" s="101">
        <v>18</v>
      </c>
      <c r="G33" s="71">
        <v>26</v>
      </c>
      <c r="H33" s="71">
        <v>30</v>
      </c>
      <c r="I33" s="71">
        <v>15</v>
      </c>
      <c r="J33" s="102" t="s">
        <v>151</v>
      </c>
      <c r="K33" s="71"/>
      <c r="L33" s="71"/>
      <c r="M33" s="71"/>
      <c r="N33" s="71"/>
      <c r="O33" s="71"/>
      <c r="P33" s="71"/>
      <c r="Q33" s="71"/>
      <c r="R33" s="71"/>
      <c r="S33" s="72"/>
      <c r="T33" s="67"/>
    </row>
    <row r="34" spans="1:20" ht="12.75">
      <c r="A34" s="68">
        <f t="shared" si="0"/>
        <v>24</v>
      </c>
      <c r="B34" s="147" t="s">
        <v>145</v>
      </c>
      <c r="C34" s="159" t="s">
        <v>146</v>
      </c>
      <c r="D34" s="170">
        <v>24</v>
      </c>
      <c r="E34" s="168">
        <v>93</v>
      </c>
      <c r="F34" s="101">
        <v>10</v>
      </c>
      <c r="G34" s="71">
        <v>20</v>
      </c>
      <c r="H34" s="71">
        <v>18</v>
      </c>
      <c r="I34" s="102" t="s">
        <v>151</v>
      </c>
      <c r="J34" s="102" t="s">
        <v>151</v>
      </c>
      <c r="K34" s="71"/>
      <c r="L34" s="71"/>
      <c r="M34" s="71"/>
      <c r="N34" s="71"/>
      <c r="O34" s="71"/>
      <c r="P34" s="71"/>
      <c r="Q34" s="71"/>
      <c r="R34" s="71"/>
      <c r="S34" s="72"/>
      <c r="T34" s="67"/>
    </row>
    <row r="35" spans="1:20" ht="12.75">
      <c r="A35" s="68">
        <f t="shared" si="0"/>
        <v>25</v>
      </c>
      <c r="B35" s="147" t="s">
        <v>86</v>
      </c>
      <c r="C35" s="159" t="s">
        <v>56</v>
      </c>
      <c r="D35" s="170">
        <v>25</v>
      </c>
      <c r="E35" s="168">
        <v>97</v>
      </c>
      <c r="F35" s="101">
        <v>21</v>
      </c>
      <c r="G35" s="71">
        <v>35</v>
      </c>
      <c r="H35" s="71">
        <v>33</v>
      </c>
      <c r="I35" s="71">
        <v>8</v>
      </c>
      <c r="J35" s="102" t="s">
        <v>151</v>
      </c>
      <c r="K35" s="71"/>
      <c r="L35" s="71"/>
      <c r="M35" s="71"/>
      <c r="N35" s="71"/>
      <c r="O35" s="71"/>
      <c r="P35" s="71"/>
      <c r="Q35" s="71"/>
      <c r="R35" s="71"/>
      <c r="S35" s="72"/>
      <c r="T35" s="67"/>
    </row>
    <row r="36" spans="1:20" ht="12.75">
      <c r="A36" s="68">
        <f t="shared" si="0"/>
        <v>26</v>
      </c>
      <c r="B36" s="147" t="s">
        <v>0</v>
      </c>
      <c r="C36" s="159" t="s">
        <v>63</v>
      </c>
      <c r="D36" s="170">
        <v>26</v>
      </c>
      <c r="E36" s="168">
        <v>102</v>
      </c>
      <c r="F36" s="101">
        <v>17</v>
      </c>
      <c r="G36" s="71">
        <v>17</v>
      </c>
      <c r="H36" s="71">
        <v>23</v>
      </c>
      <c r="I36" s="102" t="s">
        <v>151</v>
      </c>
      <c r="J36" s="102" t="s">
        <v>151</v>
      </c>
      <c r="K36" s="71"/>
      <c r="L36" s="71"/>
      <c r="M36" s="71"/>
      <c r="N36" s="71"/>
      <c r="O36" s="71"/>
      <c r="P36" s="71"/>
      <c r="Q36" s="71"/>
      <c r="R36" s="71"/>
      <c r="S36" s="72"/>
      <c r="T36" s="67"/>
    </row>
    <row r="37" spans="1:20" ht="12.75">
      <c r="A37" s="68">
        <f t="shared" si="0"/>
        <v>27</v>
      </c>
      <c r="B37" s="147" t="s">
        <v>72</v>
      </c>
      <c r="C37" s="159" t="s">
        <v>115</v>
      </c>
      <c r="D37" s="170">
        <v>27</v>
      </c>
      <c r="E37" s="168">
        <v>102</v>
      </c>
      <c r="F37" s="101">
        <v>30</v>
      </c>
      <c r="G37" s="71">
        <v>28</v>
      </c>
      <c r="H37" s="102" t="s">
        <v>151</v>
      </c>
      <c r="I37" s="71">
        <v>25</v>
      </c>
      <c r="J37" s="71">
        <v>19</v>
      </c>
      <c r="K37" s="71"/>
      <c r="L37" s="71"/>
      <c r="M37" s="71"/>
      <c r="N37" s="71"/>
      <c r="O37" s="71"/>
      <c r="P37" s="71"/>
      <c r="Q37" s="71"/>
      <c r="R37" s="71"/>
      <c r="S37" s="72"/>
      <c r="T37" s="67"/>
    </row>
    <row r="38" spans="1:20" ht="12.75">
      <c r="A38" s="68">
        <f t="shared" si="0"/>
        <v>28</v>
      </c>
      <c r="B38" s="147" t="s">
        <v>39</v>
      </c>
      <c r="C38" s="159" t="s">
        <v>50</v>
      </c>
      <c r="D38" s="170">
        <v>28</v>
      </c>
      <c r="E38" s="168">
        <v>103</v>
      </c>
      <c r="F38" s="101">
        <v>14</v>
      </c>
      <c r="G38" s="71">
        <v>25</v>
      </c>
      <c r="H38" s="71">
        <v>19</v>
      </c>
      <c r="I38" s="102" t="s">
        <v>151</v>
      </c>
      <c r="J38" s="102" t="s">
        <v>151</v>
      </c>
      <c r="K38" s="71"/>
      <c r="L38" s="71"/>
      <c r="M38" s="71"/>
      <c r="N38" s="71"/>
      <c r="O38" s="71"/>
      <c r="P38" s="71"/>
      <c r="Q38" s="71"/>
      <c r="R38" s="71"/>
      <c r="S38" s="72"/>
      <c r="T38" s="67"/>
    </row>
    <row r="39" spans="1:20" ht="12.75">
      <c r="A39" s="68">
        <f t="shared" si="0"/>
        <v>29</v>
      </c>
      <c r="B39" s="147" t="s">
        <v>71</v>
      </c>
      <c r="C39" s="159" t="s">
        <v>70</v>
      </c>
      <c r="D39" s="170">
        <v>29</v>
      </c>
      <c r="E39" s="168">
        <v>103</v>
      </c>
      <c r="F39" s="169" t="s">
        <v>152</v>
      </c>
      <c r="G39" s="71">
        <v>31</v>
      </c>
      <c r="H39" s="71">
        <v>28</v>
      </c>
      <c r="I39" s="71">
        <v>24</v>
      </c>
      <c r="J39" s="71">
        <v>20</v>
      </c>
      <c r="K39" s="71"/>
      <c r="L39" s="71"/>
      <c r="M39" s="71"/>
      <c r="N39" s="71"/>
      <c r="O39" s="71"/>
      <c r="P39" s="71"/>
      <c r="Q39" s="71"/>
      <c r="R39" s="71"/>
      <c r="S39" s="72"/>
      <c r="T39" s="67"/>
    </row>
    <row r="40" spans="1:20" ht="12.75">
      <c r="A40" s="68">
        <f t="shared" si="0"/>
        <v>30</v>
      </c>
      <c r="B40" s="147" t="s">
        <v>52</v>
      </c>
      <c r="C40" s="159" t="s">
        <v>51</v>
      </c>
      <c r="D40" s="170">
        <v>30</v>
      </c>
      <c r="E40" s="168">
        <f>SUM(F40:J40)-MAX(F40:J40)</f>
        <v>109</v>
      </c>
      <c r="F40" s="101">
        <v>35</v>
      </c>
      <c r="G40" s="71">
        <v>33</v>
      </c>
      <c r="H40" s="71">
        <v>29</v>
      </c>
      <c r="I40" s="71">
        <v>26</v>
      </c>
      <c r="J40" s="71">
        <v>21</v>
      </c>
      <c r="K40" s="71"/>
      <c r="L40" s="71"/>
      <c r="M40" s="71"/>
      <c r="N40" s="71"/>
      <c r="O40" s="71"/>
      <c r="P40" s="71"/>
      <c r="Q40" s="71"/>
      <c r="R40" s="71"/>
      <c r="S40" s="72"/>
      <c r="T40" s="67"/>
    </row>
    <row r="41" spans="1:20" ht="12.75">
      <c r="A41" s="68">
        <f t="shared" si="0"/>
        <v>31</v>
      </c>
      <c r="B41" s="147" t="s">
        <v>128</v>
      </c>
      <c r="C41" s="159" t="s">
        <v>147</v>
      </c>
      <c r="D41" s="170">
        <v>31</v>
      </c>
      <c r="E41" s="168">
        <f>SUM(F41:J41)-MAX(F41:J41)</f>
        <v>113</v>
      </c>
      <c r="F41" s="101">
        <v>32</v>
      </c>
      <c r="G41" s="71">
        <v>36</v>
      </c>
      <c r="H41" s="71">
        <v>27</v>
      </c>
      <c r="I41" s="71">
        <v>30</v>
      </c>
      <c r="J41" s="71">
        <v>24</v>
      </c>
      <c r="K41" s="71"/>
      <c r="L41" s="71"/>
      <c r="M41" s="71"/>
      <c r="N41" s="71"/>
      <c r="O41" s="71"/>
      <c r="P41" s="71"/>
      <c r="Q41" s="71"/>
      <c r="R41" s="71"/>
      <c r="S41" s="72"/>
      <c r="T41" s="67"/>
    </row>
    <row r="42" spans="1:20" ht="12.75">
      <c r="A42" s="68">
        <f t="shared" si="0"/>
        <v>32</v>
      </c>
      <c r="B42" s="147" t="s">
        <v>21</v>
      </c>
      <c r="C42" s="159" t="s">
        <v>27</v>
      </c>
      <c r="D42" s="170">
        <v>32</v>
      </c>
      <c r="E42" s="168">
        <v>117</v>
      </c>
      <c r="F42" s="101">
        <v>26</v>
      </c>
      <c r="G42" s="71">
        <v>24</v>
      </c>
      <c r="H42" s="71">
        <v>22</v>
      </c>
      <c r="I42" s="102" t="s">
        <v>151</v>
      </c>
      <c r="J42" s="102" t="s">
        <v>151</v>
      </c>
      <c r="K42" s="71"/>
      <c r="L42" s="71"/>
      <c r="M42" s="71"/>
      <c r="N42" s="71"/>
      <c r="O42" s="71"/>
      <c r="P42" s="71"/>
      <c r="Q42" s="71"/>
      <c r="R42" s="71"/>
      <c r="S42" s="72"/>
      <c r="T42" s="67"/>
    </row>
    <row r="43" spans="1:20" ht="12.75">
      <c r="A43" s="68">
        <f t="shared" si="0"/>
        <v>33</v>
      </c>
      <c r="B43" s="147" t="s">
        <v>45</v>
      </c>
      <c r="C43" s="159" t="s">
        <v>48</v>
      </c>
      <c r="D43" s="170">
        <v>33</v>
      </c>
      <c r="E43" s="168">
        <v>121</v>
      </c>
      <c r="F43" s="101">
        <v>22</v>
      </c>
      <c r="G43" s="71">
        <v>29</v>
      </c>
      <c r="H43" s="71">
        <v>25</v>
      </c>
      <c r="I43" s="102" t="s">
        <v>151</v>
      </c>
      <c r="J43" s="102" t="s">
        <v>151</v>
      </c>
      <c r="K43" s="71"/>
      <c r="L43" s="71"/>
      <c r="M43" s="71"/>
      <c r="N43" s="71"/>
      <c r="O43" s="71"/>
      <c r="P43" s="71"/>
      <c r="Q43" s="71"/>
      <c r="R43" s="71"/>
      <c r="S43" s="72"/>
      <c r="T43" s="67"/>
    </row>
    <row r="44" spans="1:20" ht="12.75">
      <c r="A44" s="68">
        <f t="shared" si="0"/>
        <v>34</v>
      </c>
      <c r="B44" s="147" t="s">
        <v>129</v>
      </c>
      <c r="C44" s="159" t="s">
        <v>130</v>
      </c>
      <c r="D44" s="170">
        <v>34</v>
      </c>
      <c r="E44" s="168">
        <f>SUM(F44:J44)-MAX(F44:J44)</f>
        <v>130</v>
      </c>
      <c r="F44" s="101">
        <v>39</v>
      </c>
      <c r="G44" s="71">
        <v>37</v>
      </c>
      <c r="H44" s="71">
        <v>37</v>
      </c>
      <c r="I44" s="71">
        <v>29</v>
      </c>
      <c r="J44" s="71">
        <v>27</v>
      </c>
      <c r="K44" s="71"/>
      <c r="L44" s="71"/>
      <c r="M44" s="71"/>
      <c r="N44" s="71"/>
      <c r="O44" s="71"/>
      <c r="P44" s="71"/>
      <c r="Q44" s="71"/>
      <c r="R44" s="71"/>
      <c r="S44" s="72"/>
      <c r="T44" s="67"/>
    </row>
    <row r="45" spans="1:20" ht="12.75">
      <c r="A45" s="68">
        <f t="shared" si="0"/>
        <v>35</v>
      </c>
      <c r="B45" s="147" t="s">
        <v>149</v>
      </c>
      <c r="C45" s="159" t="s">
        <v>148</v>
      </c>
      <c r="D45" s="170">
        <v>35</v>
      </c>
      <c r="E45" s="168">
        <f>SUM(F45:J45)-MAX(F45:J45)</f>
        <v>130</v>
      </c>
      <c r="F45" s="101">
        <v>38</v>
      </c>
      <c r="G45" s="71">
        <v>38</v>
      </c>
      <c r="H45" s="71">
        <v>36</v>
      </c>
      <c r="I45" s="71">
        <v>28</v>
      </c>
      <c r="J45" s="71">
        <v>28</v>
      </c>
      <c r="K45" s="71"/>
      <c r="L45" s="71"/>
      <c r="M45" s="71"/>
      <c r="N45" s="71"/>
      <c r="O45" s="71"/>
      <c r="P45" s="71"/>
      <c r="Q45" s="71"/>
      <c r="R45" s="71"/>
      <c r="S45" s="72"/>
      <c r="T45" s="67"/>
    </row>
    <row r="46" spans="1:20" ht="12.75">
      <c r="A46" s="68">
        <f t="shared" si="0"/>
        <v>36</v>
      </c>
      <c r="B46" s="147" t="s">
        <v>44</v>
      </c>
      <c r="C46" s="159" t="s">
        <v>42</v>
      </c>
      <c r="D46" s="170">
        <v>36</v>
      </c>
      <c r="E46" s="168">
        <v>136</v>
      </c>
      <c r="F46" s="101">
        <v>29</v>
      </c>
      <c r="G46" s="71">
        <v>30</v>
      </c>
      <c r="H46" s="71">
        <v>32</v>
      </c>
      <c r="I46" s="102" t="s">
        <v>151</v>
      </c>
      <c r="J46" s="102" t="s">
        <v>151</v>
      </c>
      <c r="K46" s="71"/>
      <c r="L46" s="71"/>
      <c r="M46" s="71"/>
      <c r="N46" s="71"/>
      <c r="O46" s="71"/>
      <c r="P46" s="71"/>
      <c r="Q46" s="71"/>
      <c r="R46" s="71"/>
      <c r="S46" s="72"/>
      <c r="T46" s="67"/>
    </row>
    <row r="47" spans="1:20" ht="12.75">
      <c r="A47" s="68">
        <f t="shared" si="0"/>
        <v>37</v>
      </c>
      <c r="B47" s="147" t="s">
        <v>66</v>
      </c>
      <c r="C47" s="159" t="s">
        <v>53</v>
      </c>
      <c r="D47" s="170">
        <v>37</v>
      </c>
      <c r="E47" s="168">
        <v>138</v>
      </c>
      <c r="F47" s="101">
        <v>36</v>
      </c>
      <c r="G47" s="102" t="s">
        <v>151</v>
      </c>
      <c r="H47" s="102" t="s">
        <v>151</v>
      </c>
      <c r="I47" s="71">
        <v>31</v>
      </c>
      <c r="J47" s="71">
        <v>26</v>
      </c>
      <c r="K47" s="71"/>
      <c r="L47" s="71"/>
      <c r="M47" s="71"/>
      <c r="N47" s="71"/>
      <c r="O47" s="71"/>
      <c r="P47" s="71"/>
      <c r="Q47" s="71"/>
      <c r="R47" s="71"/>
      <c r="S47" s="72"/>
      <c r="T47" s="67"/>
    </row>
    <row r="48" spans="1:20" ht="12.75">
      <c r="A48" s="68">
        <f t="shared" si="0"/>
        <v>38</v>
      </c>
      <c r="B48" s="147" t="s">
        <v>13</v>
      </c>
      <c r="C48" s="159" t="s">
        <v>43</v>
      </c>
      <c r="D48" s="170">
        <v>38</v>
      </c>
      <c r="E48" s="168">
        <v>139</v>
      </c>
      <c r="F48" s="101">
        <v>33</v>
      </c>
      <c r="G48" s="71">
        <v>34</v>
      </c>
      <c r="H48" s="102" t="s">
        <v>151</v>
      </c>
      <c r="I48" s="71">
        <v>27</v>
      </c>
      <c r="J48" s="102" t="s">
        <v>151</v>
      </c>
      <c r="K48" s="71"/>
      <c r="L48" s="71"/>
      <c r="M48" s="71"/>
      <c r="N48" s="71"/>
      <c r="O48" s="71"/>
      <c r="P48" s="71"/>
      <c r="Q48" s="71"/>
      <c r="R48" s="71"/>
      <c r="S48" s="72"/>
      <c r="T48" s="67"/>
    </row>
    <row r="49" spans="1:20" ht="12.75">
      <c r="A49" s="68">
        <f t="shared" si="0"/>
        <v>39</v>
      </c>
      <c r="B49" s="147" t="s">
        <v>142</v>
      </c>
      <c r="C49" s="159" t="s">
        <v>68</v>
      </c>
      <c r="D49" s="170">
        <v>39</v>
      </c>
      <c r="E49" s="168">
        <v>152</v>
      </c>
      <c r="F49" s="101">
        <v>37</v>
      </c>
      <c r="G49" s="71">
        <v>39</v>
      </c>
      <c r="H49" s="71">
        <v>31</v>
      </c>
      <c r="I49" s="102" t="s">
        <v>151</v>
      </c>
      <c r="J49" s="102" t="s">
        <v>151</v>
      </c>
      <c r="K49" s="71"/>
      <c r="L49" s="71"/>
      <c r="M49" s="71"/>
      <c r="N49" s="71"/>
      <c r="O49" s="71"/>
      <c r="P49" s="71"/>
      <c r="Q49" s="71"/>
      <c r="R49" s="71"/>
      <c r="S49" s="72"/>
      <c r="T49" s="67"/>
    </row>
    <row r="50" spans="1:20" ht="12.75">
      <c r="A50" s="68">
        <f t="shared" si="0"/>
        <v>40</v>
      </c>
      <c r="B50" s="147" t="s">
        <v>38</v>
      </c>
      <c r="C50" s="159" t="s">
        <v>20</v>
      </c>
      <c r="D50" s="170">
        <v>40</v>
      </c>
      <c r="E50" s="168">
        <v>153</v>
      </c>
      <c r="F50" s="101">
        <v>31</v>
      </c>
      <c r="G50" s="71">
        <v>32</v>
      </c>
      <c r="H50" s="102" t="s">
        <v>151</v>
      </c>
      <c r="I50" s="102" t="s">
        <v>151</v>
      </c>
      <c r="J50" s="102" t="s">
        <v>151</v>
      </c>
      <c r="K50" s="71"/>
      <c r="L50" s="71"/>
      <c r="M50" s="71"/>
      <c r="N50" s="71"/>
      <c r="O50" s="71"/>
      <c r="P50" s="71"/>
      <c r="Q50" s="71"/>
      <c r="R50" s="71"/>
      <c r="S50" s="72"/>
      <c r="T50" s="67"/>
    </row>
    <row r="51" spans="1:20" ht="12.75">
      <c r="A51" s="68">
        <f t="shared" si="0"/>
        <v>41</v>
      </c>
      <c r="B51" s="147" t="s">
        <v>150</v>
      </c>
      <c r="C51" s="159" t="s">
        <v>125</v>
      </c>
      <c r="D51" s="170">
        <v>41</v>
      </c>
      <c r="E51" s="168">
        <v>153</v>
      </c>
      <c r="F51" s="101">
        <v>34</v>
      </c>
      <c r="G51" s="71">
        <v>40</v>
      </c>
      <c r="H51" s="71">
        <v>34</v>
      </c>
      <c r="I51" s="102" t="s">
        <v>151</v>
      </c>
      <c r="J51" s="102" t="s">
        <v>151</v>
      </c>
      <c r="K51" s="71"/>
      <c r="L51" s="71"/>
      <c r="M51" s="71"/>
      <c r="N51" s="71"/>
      <c r="O51" s="71"/>
      <c r="P51" s="71"/>
      <c r="Q51" s="71"/>
      <c r="R51" s="71"/>
      <c r="S51" s="72"/>
      <c r="T51" s="67"/>
    </row>
    <row r="52" spans="1:20" ht="12.75">
      <c r="A52" s="68">
        <f t="shared" si="0"/>
        <v>42</v>
      </c>
      <c r="B52" s="147" t="s">
        <v>123</v>
      </c>
      <c r="C52" s="159" t="s">
        <v>124</v>
      </c>
      <c r="D52" s="170">
        <v>42</v>
      </c>
      <c r="E52" s="168">
        <v>161</v>
      </c>
      <c r="F52" s="101">
        <v>40</v>
      </c>
      <c r="G52" s="71">
        <v>41</v>
      </c>
      <c r="H52" s="71">
        <v>35</v>
      </c>
      <c r="I52" s="102" t="s">
        <v>151</v>
      </c>
      <c r="J52" s="102" t="s">
        <v>151</v>
      </c>
      <c r="K52" s="71"/>
      <c r="L52" s="71"/>
      <c r="M52" s="71"/>
      <c r="N52" s="71"/>
      <c r="O52" s="71"/>
      <c r="P52" s="71"/>
      <c r="Q52" s="71"/>
      <c r="R52" s="71"/>
      <c r="S52" s="72"/>
      <c r="T52" s="67"/>
    </row>
    <row r="53" spans="1:20" ht="12.75">
      <c r="A53" s="68">
        <f t="shared" si="0"/>
        <v>43</v>
      </c>
      <c r="B53" s="147" t="s">
        <v>4</v>
      </c>
      <c r="C53" s="159" t="s">
        <v>74</v>
      </c>
      <c r="D53" s="170">
        <v>43</v>
      </c>
      <c r="E53" s="168">
        <v>180</v>
      </c>
      <c r="F53" s="102" t="s">
        <v>151</v>
      </c>
      <c r="G53" s="102" t="s">
        <v>153</v>
      </c>
      <c r="H53" s="102" t="s">
        <v>151</v>
      </c>
      <c r="I53" s="102" t="s">
        <v>151</v>
      </c>
      <c r="J53" s="102" t="s">
        <v>151</v>
      </c>
      <c r="K53" s="71"/>
      <c r="L53" s="71"/>
      <c r="M53" s="71"/>
      <c r="N53" s="71"/>
      <c r="O53" s="71"/>
      <c r="P53" s="71"/>
      <c r="Q53" s="71"/>
      <c r="R53" s="71"/>
      <c r="S53" s="72"/>
      <c r="T53" s="67"/>
    </row>
  </sheetData>
  <sheetProtection/>
  <autoFilter ref="B10:S10"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ROUFFAER Paul</cp:lastModifiedBy>
  <cp:lastPrinted>2019-10-12T19:12:44Z</cp:lastPrinted>
  <dcterms:created xsi:type="dcterms:W3CDTF">1997-08-28T11:48:36Z</dcterms:created>
  <dcterms:modified xsi:type="dcterms:W3CDTF">2020-07-28T17:42:29Z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iteId">
    <vt:lpwstr>00000000-0000-0000-0000-000000000000</vt:lpwstr>
  </property>
  <property fmtid="{D5CDD505-2E9C-101B-9397-08002B2CF9AE}" pid="4" name="MSIP_Label_d2dc6f62-bb58-4b94-b6ca-9af54699d31b_Ref">
    <vt:lpwstr>https://api.informationprotection.azure.com/api/00000000-0000-0000-0000-000000000000</vt:lpwstr>
  </property>
  <property fmtid="{D5CDD505-2E9C-101B-9397-08002B2CF9AE}" pid="5" name="MSIP_Label_d2dc6f62-bb58-4b94-b6ca-9af54699d31b_Owner">
    <vt:lpwstr>janwillem.scheerder@kpn.com</vt:lpwstr>
  </property>
  <property fmtid="{D5CDD505-2E9C-101B-9397-08002B2CF9AE}" pid="6" name="MSIP_Label_d2dc6f62-bb58-4b94-b6ca-9af54699d31b_SetDate">
    <vt:lpwstr>2018-04-05T19:11:09.9651710+02:00</vt:lpwstr>
  </property>
  <property fmtid="{D5CDD505-2E9C-101B-9397-08002B2CF9AE}" pid="7" name="MSIP_Label_d2dc6f62-bb58-4b94-b6ca-9af54699d31b_Name">
    <vt:lpwstr>Intern gebruik</vt:lpwstr>
  </property>
  <property fmtid="{D5CDD505-2E9C-101B-9397-08002B2CF9AE}" pid="8" name="MSIP_Label_d2dc6f62-bb58-4b94-b6ca-9af54699d31b_Application">
    <vt:lpwstr>Microsoft Azure Information Protection</vt:lpwstr>
  </property>
  <property fmtid="{D5CDD505-2E9C-101B-9397-08002B2CF9AE}" pid="9" name="MSIP_Label_d2dc6f62-bb58-4b94-b6ca-9af54699d31b_Extended_MSFT_Method">
    <vt:lpwstr>Automatic</vt:lpwstr>
  </property>
  <property fmtid="{D5CDD505-2E9C-101B-9397-08002B2CF9AE}" pid="10" name="Sensitivity">
    <vt:lpwstr>Intern gebruik</vt:lpwstr>
  </property>
</Properties>
</file>