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59f8903554545e29/IOU NL Shared/Ranglijsten/"/>
    </mc:Choice>
  </mc:AlternateContent>
  <xr:revisionPtr revIDLastSave="0" documentId="8_{97E9F621-E9F4-4609-A3A5-75BAB2D90454}" xr6:coauthVersionLast="47" xr6:coauthVersionMax="47" xr10:uidLastSave="{00000000-0000-0000-0000-000000000000}"/>
  <bookViews>
    <workbookView xWindow="1470" yWindow="1470" windowWidth="21600" windowHeight="12645" xr2:uid="{6183CD28-CF43-4E2E-8415-C4BEDAF7EBE2}"/>
  </bookViews>
  <sheets>
    <sheet name="Ranglijst2026" sheetId="1" r:id="rId1"/>
    <sheet name="Stand2026" sheetId="2" r:id="rId2"/>
    <sheet name="Ranglijstwedstrijden2026" sheetId="3" r:id="rId3"/>
    <sheet name="1" sheetId="4" r:id="rId4"/>
    <sheet name="2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  <sheet name="12" sheetId="15" r:id="rId15"/>
    <sheet name="13" sheetId="16" r:id="rId16"/>
    <sheet name="14" sheetId="17" r:id="rId17"/>
    <sheet name="15" sheetId="18" r:id="rId18"/>
    <sheet name="16" sheetId="19" r:id="rId19"/>
    <sheet name="17" sheetId="20" r:id="rId20"/>
  </sheets>
  <externalReferences>
    <externalReference r:id="rId21"/>
  </externalReferences>
  <definedNames>
    <definedName name="_xlnm._FilterDatabase" localSheetId="0" hidden="1">Ranglijst2026!$A$3:$M$34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" i="3" l="1"/>
  <c r="AU41" i="1"/>
  <c r="AS41" i="1"/>
  <c r="AQ41" i="1"/>
  <c r="AO41" i="1"/>
  <c r="AM41" i="1"/>
  <c r="AK41" i="1"/>
  <c r="AI41" i="1"/>
  <c r="AG41" i="1"/>
  <c r="AE41" i="1"/>
  <c r="AC41" i="1"/>
  <c r="AA41" i="1"/>
  <c r="Y41" i="1"/>
  <c r="W41" i="1"/>
  <c r="U41" i="1"/>
  <c r="S41" i="1"/>
  <c r="Q41" i="1"/>
  <c r="O41" i="1"/>
  <c r="K41" i="1"/>
  <c r="J41" i="1"/>
  <c r="AU40" i="1"/>
  <c r="AS40" i="1"/>
  <c r="AQ40" i="1"/>
  <c r="AO40" i="1"/>
  <c r="AM40" i="1"/>
  <c r="AK40" i="1"/>
  <c r="AI40" i="1"/>
  <c r="AG40" i="1"/>
  <c r="AE40" i="1"/>
  <c r="AC40" i="1"/>
  <c r="AA40" i="1"/>
  <c r="Y40" i="1"/>
  <c r="W40" i="1"/>
  <c r="U40" i="1"/>
  <c r="S40" i="1"/>
  <c r="Q40" i="1"/>
  <c r="O40" i="1"/>
  <c r="K40" i="1"/>
  <c r="J40" i="1"/>
  <c r="AU39" i="1"/>
  <c r="AS39" i="1"/>
  <c r="AQ39" i="1"/>
  <c r="AO39" i="1"/>
  <c r="AM39" i="1"/>
  <c r="AK39" i="1"/>
  <c r="AI39" i="1"/>
  <c r="AG39" i="1"/>
  <c r="AE39" i="1"/>
  <c r="AC39" i="1"/>
  <c r="AA39" i="1"/>
  <c r="Y39" i="1"/>
  <c r="W39" i="1"/>
  <c r="U39" i="1"/>
  <c r="S39" i="1"/>
  <c r="Q39" i="1"/>
  <c r="L39" i="1" s="1"/>
  <c r="M39" i="1" s="1"/>
  <c r="O39" i="1"/>
  <c r="K39" i="1"/>
  <c r="J39" i="1"/>
  <c r="I39" i="1"/>
  <c r="AU38" i="1"/>
  <c r="AS38" i="1"/>
  <c r="AQ38" i="1"/>
  <c r="AO38" i="1"/>
  <c r="AM38" i="1"/>
  <c r="AK38" i="1"/>
  <c r="AI38" i="1"/>
  <c r="AG38" i="1"/>
  <c r="AE38" i="1"/>
  <c r="AC38" i="1"/>
  <c r="AA38" i="1"/>
  <c r="Y38" i="1"/>
  <c r="W38" i="1"/>
  <c r="U38" i="1"/>
  <c r="S38" i="1"/>
  <c r="Q38" i="1"/>
  <c r="O38" i="1"/>
  <c r="L38" i="1"/>
  <c r="M38" i="1" s="1"/>
  <c r="K38" i="1"/>
  <c r="J38" i="1"/>
  <c r="I38" i="1"/>
  <c r="AU37" i="1"/>
  <c r="AS37" i="1"/>
  <c r="AQ37" i="1"/>
  <c r="AO37" i="1"/>
  <c r="AM37" i="1"/>
  <c r="AK37" i="1"/>
  <c r="L37" i="1" s="1"/>
  <c r="M37" i="1" s="1"/>
  <c r="AI37" i="1"/>
  <c r="AG37" i="1"/>
  <c r="AE37" i="1"/>
  <c r="AC37" i="1"/>
  <c r="AA37" i="1"/>
  <c r="Y37" i="1"/>
  <c r="W37" i="1"/>
  <c r="U37" i="1"/>
  <c r="S37" i="1"/>
  <c r="Q37" i="1"/>
  <c r="O37" i="1"/>
  <c r="K37" i="1"/>
  <c r="J37" i="1"/>
  <c r="I37" i="1"/>
  <c r="AU36" i="1"/>
  <c r="AS36" i="1"/>
  <c r="AQ36" i="1"/>
  <c r="AO36" i="1"/>
  <c r="AM36" i="1"/>
  <c r="AK36" i="1"/>
  <c r="AI36" i="1"/>
  <c r="AG36" i="1"/>
  <c r="AE36" i="1"/>
  <c r="AC36" i="1"/>
  <c r="AA36" i="1"/>
  <c r="Y36" i="1"/>
  <c r="W36" i="1"/>
  <c r="U36" i="1"/>
  <c r="S36" i="1"/>
  <c r="Q36" i="1"/>
  <c r="L36" i="1" s="1"/>
  <c r="M36" i="1" s="1"/>
  <c r="O36" i="1"/>
  <c r="K36" i="1"/>
  <c r="J36" i="1"/>
  <c r="I36" i="1"/>
  <c r="AU35" i="1"/>
  <c r="AS35" i="1"/>
  <c r="AQ35" i="1"/>
  <c r="AO35" i="1"/>
  <c r="AM35" i="1"/>
  <c r="AK35" i="1"/>
  <c r="AI35" i="1"/>
  <c r="AG35" i="1"/>
  <c r="AE35" i="1"/>
  <c r="AC35" i="1"/>
  <c r="AA35" i="1"/>
  <c r="Y35" i="1"/>
  <c r="W35" i="1"/>
  <c r="U35" i="1"/>
  <c r="S35" i="1"/>
  <c r="Q35" i="1"/>
  <c r="O35" i="1"/>
  <c r="L35" i="1" s="1"/>
  <c r="M35" i="1" s="1"/>
  <c r="K35" i="1"/>
  <c r="J35" i="1"/>
  <c r="I35" i="1"/>
  <c r="AU34" i="1"/>
  <c r="AS34" i="1"/>
  <c r="AQ34" i="1"/>
  <c r="AO34" i="1"/>
  <c r="AM34" i="1"/>
  <c r="AK34" i="1"/>
  <c r="AI34" i="1"/>
  <c r="AG34" i="1"/>
  <c r="AE34" i="1"/>
  <c r="AC34" i="1"/>
  <c r="AA34" i="1"/>
  <c r="Y34" i="1"/>
  <c r="W34" i="1"/>
  <c r="U34" i="1"/>
  <c r="S34" i="1"/>
  <c r="Q34" i="1"/>
  <c r="O34" i="1"/>
  <c r="L34" i="1"/>
  <c r="M34" i="1" s="1"/>
  <c r="K34" i="1"/>
  <c r="J34" i="1"/>
  <c r="I34" i="1"/>
  <c r="AU33" i="1"/>
  <c r="AS33" i="1"/>
  <c r="AQ33" i="1"/>
  <c r="AO33" i="1"/>
  <c r="AM33" i="1"/>
  <c r="AK33" i="1"/>
  <c r="AI33" i="1"/>
  <c r="AG33" i="1"/>
  <c r="AE33" i="1"/>
  <c r="AC33" i="1"/>
  <c r="AA33" i="1"/>
  <c r="Y33" i="1"/>
  <c r="W33" i="1"/>
  <c r="U33" i="1"/>
  <c r="L33" i="1" s="1"/>
  <c r="M33" i="1" s="1"/>
  <c r="S33" i="1"/>
  <c r="Q33" i="1"/>
  <c r="O33" i="1"/>
  <c r="K33" i="1"/>
  <c r="J33" i="1"/>
  <c r="I33" i="1"/>
  <c r="AU32" i="1"/>
  <c r="AS32" i="1"/>
  <c r="AQ32" i="1"/>
  <c r="AO32" i="1"/>
  <c r="AM32" i="1"/>
  <c r="AK32" i="1"/>
  <c r="AI32" i="1"/>
  <c r="AG32" i="1"/>
  <c r="AE32" i="1"/>
  <c r="AC32" i="1"/>
  <c r="AA32" i="1"/>
  <c r="Y32" i="1"/>
  <c r="W32" i="1"/>
  <c r="U32" i="1"/>
  <c r="S32" i="1"/>
  <c r="Q32" i="1"/>
  <c r="O32" i="1"/>
  <c r="L32" i="1"/>
  <c r="M32" i="1" s="1"/>
  <c r="K32" i="1"/>
  <c r="J32" i="1"/>
  <c r="I32" i="1"/>
  <c r="AU31" i="1"/>
  <c r="AS31" i="1"/>
  <c r="AQ31" i="1"/>
  <c r="AO31" i="1"/>
  <c r="AM31" i="1"/>
  <c r="AK31" i="1"/>
  <c r="AI31" i="1"/>
  <c r="AG31" i="1"/>
  <c r="AE31" i="1"/>
  <c r="AC31" i="1"/>
  <c r="AA31" i="1"/>
  <c r="Y31" i="1"/>
  <c r="W31" i="1"/>
  <c r="U31" i="1"/>
  <c r="S31" i="1"/>
  <c r="Q31" i="1"/>
  <c r="O31" i="1"/>
  <c r="AU30" i="1"/>
  <c r="AS30" i="1"/>
  <c r="AQ30" i="1"/>
  <c r="AO30" i="1"/>
  <c r="AM30" i="1"/>
  <c r="AK30" i="1"/>
  <c r="AI30" i="1"/>
  <c r="AG30" i="1"/>
  <c r="AE30" i="1"/>
  <c r="AC30" i="1"/>
  <c r="AA30" i="1"/>
  <c r="Y30" i="1"/>
  <c r="W30" i="1"/>
  <c r="U30" i="1"/>
  <c r="S30" i="1"/>
  <c r="Q30" i="1"/>
  <c r="O30" i="1"/>
  <c r="L30" i="1" s="1"/>
  <c r="M30" i="1" s="1"/>
  <c r="K30" i="1"/>
  <c r="J30" i="1"/>
  <c r="I30" i="1"/>
  <c r="AU29" i="1"/>
  <c r="AS29" i="1"/>
  <c r="AQ29" i="1"/>
  <c r="AO29" i="1"/>
  <c r="AM29" i="1"/>
  <c r="AK29" i="1"/>
  <c r="AI29" i="1"/>
  <c r="AG29" i="1"/>
  <c r="AE29" i="1"/>
  <c r="AC29" i="1"/>
  <c r="AA29" i="1"/>
  <c r="Y29" i="1"/>
  <c r="W29" i="1"/>
  <c r="U29" i="1"/>
  <c r="S29" i="1"/>
  <c r="I29" i="1" s="1"/>
  <c r="Q29" i="1"/>
  <c r="O29" i="1"/>
  <c r="L29" i="1" s="1"/>
  <c r="M29" i="1" s="1"/>
  <c r="K29" i="1"/>
  <c r="J29" i="1"/>
  <c r="AU28" i="1"/>
  <c r="AS28" i="1"/>
  <c r="AQ28" i="1"/>
  <c r="AO28" i="1"/>
  <c r="AM28" i="1"/>
  <c r="AK28" i="1"/>
  <c r="AI28" i="1"/>
  <c r="AG28" i="1"/>
  <c r="AE28" i="1"/>
  <c r="AC28" i="1"/>
  <c r="AA28" i="1"/>
  <c r="Y28" i="1"/>
  <c r="W28" i="1"/>
  <c r="U28" i="1"/>
  <c r="S28" i="1"/>
  <c r="Q28" i="1"/>
  <c r="O28" i="1"/>
  <c r="L28" i="1"/>
  <c r="M28" i="1" s="1"/>
  <c r="K28" i="1"/>
  <c r="J28" i="1"/>
  <c r="I28" i="1"/>
  <c r="AU27" i="1"/>
  <c r="AS27" i="1"/>
  <c r="AQ27" i="1"/>
  <c r="AO27" i="1"/>
  <c r="AM27" i="1"/>
  <c r="AK27" i="1"/>
  <c r="AI27" i="1"/>
  <c r="AG27" i="1"/>
  <c r="AE27" i="1"/>
  <c r="AC27" i="1"/>
  <c r="AA27" i="1"/>
  <c r="Y27" i="1"/>
  <c r="W27" i="1"/>
  <c r="U27" i="1"/>
  <c r="S27" i="1"/>
  <c r="Q27" i="1"/>
  <c r="L27" i="1" s="1"/>
  <c r="M27" i="1" s="1"/>
  <c r="O27" i="1"/>
  <c r="K27" i="1"/>
  <c r="J27" i="1"/>
  <c r="I27" i="1"/>
  <c r="AU26" i="1"/>
  <c r="AS26" i="1"/>
  <c r="AQ26" i="1"/>
  <c r="AO26" i="1"/>
  <c r="AM26" i="1"/>
  <c r="AK26" i="1"/>
  <c r="AI26" i="1"/>
  <c r="AG26" i="1"/>
  <c r="AE26" i="1"/>
  <c r="AC26" i="1"/>
  <c r="AA26" i="1"/>
  <c r="Y26" i="1"/>
  <c r="W26" i="1"/>
  <c r="U26" i="1"/>
  <c r="S26" i="1"/>
  <c r="Q26" i="1"/>
  <c r="L26" i="1" s="1"/>
  <c r="M26" i="1" s="1"/>
  <c r="O26" i="1"/>
  <c r="K26" i="1"/>
  <c r="J26" i="1"/>
  <c r="I26" i="1"/>
  <c r="AU25" i="1"/>
  <c r="AS25" i="1"/>
  <c r="AQ25" i="1"/>
  <c r="AO25" i="1"/>
  <c r="AM25" i="1"/>
  <c r="AK25" i="1"/>
  <c r="AI25" i="1"/>
  <c r="AG25" i="1"/>
  <c r="AE25" i="1"/>
  <c r="AC25" i="1"/>
  <c r="AA25" i="1"/>
  <c r="Y25" i="1"/>
  <c r="W25" i="1"/>
  <c r="U25" i="1"/>
  <c r="S25" i="1"/>
  <c r="L25" i="1" s="1"/>
  <c r="M25" i="1" s="1"/>
  <c r="Q25" i="1"/>
  <c r="O25" i="1"/>
  <c r="K25" i="1"/>
  <c r="J25" i="1"/>
  <c r="I25" i="1"/>
  <c r="AU24" i="1"/>
  <c r="AS24" i="1"/>
  <c r="AQ24" i="1"/>
  <c r="AO24" i="1"/>
  <c r="AM24" i="1"/>
  <c r="AK24" i="1"/>
  <c r="AI24" i="1"/>
  <c r="AG24" i="1"/>
  <c r="AE24" i="1"/>
  <c r="AC24" i="1"/>
  <c r="AA24" i="1"/>
  <c r="Y24" i="1"/>
  <c r="W24" i="1"/>
  <c r="U24" i="1"/>
  <c r="S24" i="1"/>
  <c r="Q24" i="1"/>
  <c r="O24" i="1"/>
  <c r="J24" i="1"/>
  <c r="I24" i="1"/>
  <c r="AU23" i="1"/>
  <c r="AS23" i="1"/>
  <c r="AQ23" i="1"/>
  <c r="AO23" i="1"/>
  <c r="AM23" i="1"/>
  <c r="AK23" i="1"/>
  <c r="AI23" i="1"/>
  <c r="AG23" i="1"/>
  <c r="AE23" i="1"/>
  <c r="AC23" i="1"/>
  <c r="AA23" i="1"/>
  <c r="Y23" i="1"/>
  <c r="W23" i="1"/>
  <c r="U23" i="1"/>
  <c r="S23" i="1"/>
  <c r="Q23" i="1"/>
  <c r="O23" i="1"/>
  <c r="K23" i="1"/>
  <c r="J23" i="1"/>
  <c r="AU22" i="1"/>
  <c r="AS22" i="1"/>
  <c r="AQ22" i="1"/>
  <c r="AO22" i="1"/>
  <c r="AM22" i="1"/>
  <c r="AK22" i="1"/>
  <c r="AI22" i="1"/>
  <c r="AG22" i="1"/>
  <c r="AE22" i="1"/>
  <c r="AC22" i="1"/>
  <c r="AA22" i="1"/>
  <c r="Y22" i="1"/>
  <c r="W22" i="1"/>
  <c r="U22" i="1"/>
  <c r="S22" i="1"/>
  <c r="Q22" i="1"/>
  <c r="O22" i="1"/>
  <c r="K22" i="1"/>
  <c r="J22" i="1"/>
  <c r="AU21" i="1"/>
  <c r="AS21" i="1"/>
  <c r="AQ21" i="1"/>
  <c r="AO21" i="1"/>
  <c r="AM21" i="1"/>
  <c r="AK21" i="1"/>
  <c r="AI21" i="1"/>
  <c r="AG21" i="1"/>
  <c r="AE21" i="1"/>
  <c r="AC21" i="1"/>
  <c r="AA21" i="1"/>
  <c r="Y21" i="1"/>
  <c r="W21" i="1"/>
  <c r="U21" i="1"/>
  <c r="S21" i="1"/>
  <c r="Q21" i="1"/>
  <c r="O21" i="1"/>
  <c r="L21" i="1"/>
  <c r="M21" i="1" s="1"/>
  <c r="K21" i="1"/>
  <c r="J21" i="1"/>
  <c r="I21" i="1"/>
  <c r="AU20" i="1"/>
  <c r="AS20" i="1"/>
  <c r="AQ20" i="1"/>
  <c r="AO20" i="1"/>
  <c r="AM20" i="1"/>
  <c r="AK20" i="1"/>
  <c r="AI20" i="1"/>
  <c r="AG20" i="1"/>
  <c r="AE20" i="1"/>
  <c r="AC20" i="1"/>
  <c r="AA20" i="1"/>
  <c r="Y20" i="1"/>
  <c r="W20" i="1"/>
  <c r="U20" i="1"/>
  <c r="S20" i="1"/>
  <c r="Q20" i="1"/>
  <c r="O20" i="1"/>
  <c r="J20" i="1"/>
  <c r="AU19" i="1"/>
  <c r="AS19" i="1"/>
  <c r="AQ19" i="1"/>
  <c r="AO19" i="1"/>
  <c r="AM19" i="1"/>
  <c r="AK19" i="1"/>
  <c r="AI19" i="1"/>
  <c r="AG19" i="1"/>
  <c r="AE19" i="1"/>
  <c r="AC19" i="1"/>
  <c r="AA19" i="1"/>
  <c r="Y19" i="1"/>
  <c r="W19" i="1"/>
  <c r="U19" i="1"/>
  <c r="S19" i="1"/>
  <c r="Q19" i="1"/>
  <c r="O19" i="1"/>
  <c r="L19" i="1"/>
  <c r="M19" i="1" s="1"/>
  <c r="K19" i="1"/>
  <c r="J19" i="1"/>
  <c r="I19" i="1"/>
  <c r="AU18" i="1"/>
  <c r="AS18" i="1"/>
  <c r="AQ18" i="1"/>
  <c r="AO18" i="1"/>
  <c r="AM18" i="1"/>
  <c r="AK18" i="1"/>
  <c r="AI18" i="1"/>
  <c r="AG18" i="1"/>
  <c r="AE18" i="1"/>
  <c r="AC18" i="1"/>
  <c r="AA18" i="1"/>
  <c r="Y18" i="1"/>
  <c r="W18" i="1"/>
  <c r="U18" i="1"/>
  <c r="S18" i="1"/>
  <c r="Q18" i="1"/>
  <c r="L18" i="1" s="1"/>
  <c r="M18" i="1" s="1"/>
  <c r="O18" i="1"/>
  <c r="K18" i="1"/>
  <c r="J18" i="1"/>
  <c r="I18" i="1"/>
  <c r="AU17" i="1"/>
  <c r="AS17" i="1"/>
  <c r="AQ17" i="1"/>
  <c r="AO17" i="1"/>
  <c r="AM17" i="1"/>
  <c r="AK17" i="1"/>
  <c r="AI17" i="1"/>
  <c r="AG17" i="1"/>
  <c r="AE17" i="1"/>
  <c r="AC17" i="1"/>
  <c r="AA17" i="1"/>
  <c r="Y17" i="1"/>
  <c r="W17" i="1"/>
  <c r="U17" i="1"/>
  <c r="S17" i="1"/>
  <c r="Q17" i="1"/>
  <c r="O17" i="1"/>
  <c r="L17" i="1"/>
  <c r="M17" i="1" s="1"/>
  <c r="K17" i="1"/>
  <c r="J17" i="1"/>
  <c r="I17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L16" i="1"/>
  <c r="M16" i="1" s="1"/>
  <c r="K16" i="1"/>
  <c r="J16" i="1"/>
  <c r="I16" i="1"/>
  <c r="AU15" i="1"/>
  <c r="AS15" i="1"/>
  <c r="AQ15" i="1"/>
  <c r="AO15" i="1"/>
  <c r="AM15" i="1"/>
  <c r="AK15" i="1"/>
  <c r="AI15" i="1"/>
  <c r="AG15" i="1"/>
  <c r="AE15" i="1"/>
  <c r="AC15" i="1"/>
  <c r="AA15" i="1"/>
  <c r="Y15" i="1"/>
  <c r="W15" i="1"/>
  <c r="U15" i="1"/>
  <c r="S15" i="1"/>
  <c r="Q15" i="1"/>
  <c r="O15" i="1"/>
  <c r="J15" i="1"/>
  <c r="I15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L14" i="1" s="1"/>
  <c r="M14" i="1" s="1"/>
  <c r="O14" i="1"/>
  <c r="K14" i="1"/>
  <c r="J14" i="1"/>
  <c r="I14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K13" i="1"/>
  <c r="J13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L12" i="1" s="1"/>
  <c r="M12" i="1" s="1"/>
  <c r="O12" i="1"/>
  <c r="K12" i="1"/>
  <c r="J12" i="1"/>
  <c r="I12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J11" i="1"/>
  <c r="I11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L10" i="1" s="1"/>
  <c r="M10" i="1" s="1"/>
  <c r="K10" i="1"/>
  <c r="J10" i="1"/>
  <c r="I10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K9" i="1"/>
  <c r="J9" i="1"/>
  <c r="AU8" i="1"/>
  <c r="AS8" i="1"/>
  <c r="AQ8" i="1"/>
  <c r="AO8" i="1"/>
  <c r="AM8" i="1"/>
  <c r="AK8" i="1"/>
  <c r="AI8" i="1"/>
  <c r="AG8" i="1"/>
  <c r="AE8" i="1"/>
  <c r="AC8" i="1"/>
  <c r="AA8" i="1"/>
  <c r="Y8" i="1"/>
  <c r="W8" i="1"/>
  <c r="U8" i="1"/>
  <c r="S8" i="1"/>
  <c r="Q8" i="1"/>
  <c r="L8" i="1" s="1"/>
  <c r="M8" i="1" s="1"/>
  <c r="O8" i="1"/>
  <c r="K8" i="1"/>
  <c r="J8" i="1"/>
  <c r="I8" i="1"/>
  <c r="AU7" i="1"/>
  <c r="AS7" i="1"/>
  <c r="AQ7" i="1"/>
  <c r="AO7" i="1"/>
  <c r="AM7" i="1"/>
  <c r="AK7" i="1"/>
  <c r="AI7" i="1"/>
  <c r="AG7" i="1"/>
  <c r="AE7" i="1"/>
  <c r="AC7" i="1"/>
  <c r="AA7" i="1"/>
  <c r="Y7" i="1"/>
  <c r="W7" i="1"/>
  <c r="U7" i="1"/>
  <c r="S7" i="1"/>
  <c r="Q7" i="1"/>
  <c r="O7" i="1"/>
  <c r="AU6" i="1"/>
  <c r="AS6" i="1"/>
  <c r="AQ6" i="1"/>
  <c r="AO6" i="1"/>
  <c r="AM6" i="1"/>
  <c r="AK6" i="1"/>
  <c r="AI6" i="1"/>
  <c r="AG6" i="1"/>
  <c r="AE6" i="1"/>
  <c r="AC6" i="1"/>
  <c r="AA6" i="1"/>
  <c r="Y6" i="1"/>
  <c r="W6" i="1"/>
  <c r="U6" i="1"/>
  <c r="S6" i="1"/>
  <c r="Q6" i="1"/>
  <c r="O6" i="1"/>
  <c r="L6" i="1"/>
  <c r="M6" i="1" s="1"/>
  <c r="K6" i="1"/>
  <c r="J6" i="1"/>
  <c r="I6" i="1"/>
  <c r="AU5" i="1"/>
  <c r="AS5" i="1"/>
  <c r="AQ5" i="1"/>
  <c r="AO5" i="1"/>
  <c r="AM5" i="1"/>
  <c r="AK5" i="1"/>
  <c r="AI5" i="1"/>
  <c r="AG5" i="1"/>
  <c r="AE5" i="1"/>
  <c r="AC5" i="1"/>
  <c r="AA5" i="1"/>
  <c r="Y5" i="1"/>
  <c r="W5" i="1"/>
  <c r="U5" i="1"/>
  <c r="S5" i="1"/>
  <c r="Q5" i="1"/>
  <c r="O5" i="1"/>
  <c r="L5" i="1"/>
  <c r="M5" i="1" s="1"/>
  <c r="K5" i="1"/>
  <c r="J5" i="1"/>
  <c r="I5" i="1"/>
  <c r="AU4" i="1"/>
  <c r="AS4" i="1"/>
  <c r="AQ4" i="1"/>
  <c r="AO4" i="1"/>
  <c r="AM4" i="1"/>
  <c r="AK4" i="1"/>
  <c r="AI4" i="1"/>
  <c r="AG4" i="1"/>
  <c r="AE4" i="1"/>
  <c r="AC4" i="1"/>
  <c r="AA4" i="1"/>
  <c r="Y4" i="1"/>
  <c r="W4" i="1"/>
  <c r="U4" i="1"/>
  <c r="S4" i="1"/>
  <c r="Q4" i="1"/>
  <c r="O4" i="1"/>
  <c r="L4" i="1"/>
  <c r="M4" i="1" s="1"/>
  <c r="K4" i="1"/>
  <c r="J4" i="1"/>
  <c r="I4" i="1"/>
  <c r="L41" i="1" l="1"/>
  <c r="M41" i="1" s="1"/>
  <c r="I41" i="1"/>
  <c r="I40" i="1"/>
  <c r="L40" i="1"/>
  <c r="M40" i="1" s="1"/>
  <c r="L31" i="1"/>
  <c r="J31" i="1"/>
  <c r="I31" i="1"/>
  <c r="K31" i="1"/>
  <c r="L24" i="1"/>
  <c r="K24" i="1"/>
  <c r="I23" i="1"/>
  <c r="L23" i="1"/>
  <c r="M23" i="1" s="1"/>
  <c r="L22" i="1"/>
  <c r="M22" i="1" s="1"/>
  <c r="I22" i="1"/>
  <c r="L20" i="1"/>
  <c r="K20" i="1"/>
  <c r="I20" i="1"/>
  <c r="K15" i="1"/>
  <c r="L15" i="1"/>
  <c r="M15" i="1" s="1"/>
  <c r="L13" i="1"/>
  <c r="M13" i="1" s="1"/>
  <c r="I13" i="1"/>
  <c r="K11" i="1"/>
  <c r="L11" i="1"/>
  <c r="M11" i="1" s="1"/>
  <c r="I9" i="1"/>
  <c r="L9" i="1"/>
  <c r="M9" i="1" s="1"/>
  <c r="J7" i="1"/>
  <c r="I7" i="1"/>
  <c r="L7" i="1"/>
  <c r="M7" i="1" s="1"/>
  <c r="K7" i="1"/>
  <c r="M24" i="1" l="1"/>
  <c r="M31" i="1"/>
  <c r="M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Mickers</author>
  </authors>
  <commentList>
    <comment ref="O2" authorId="0" shapeId="0" xr:uid="{C97CED8A-27E1-44B0-9C96-5A10451FA517}">
      <text>
        <r>
          <rPr>
            <sz val="9"/>
            <color indexed="81"/>
            <rFont val="Tahoma"/>
            <family val="2"/>
          </rPr>
          <t>Regio</t>
        </r>
      </text>
    </comment>
    <comment ref="N3" authorId="0" shapeId="0" xr:uid="{6006DAC4-B990-44EE-851D-D0E2E9292155}">
      <text>
        <r>
          <rPr>
            <sz val="9"/>
            <color indexed="81"/>
            <rFont val="Tahoma"/>
            <family val="2"/>
          </rPr>
          <t>Aantal deelnemers (minstens één wedstrijd deelgenomen)</t>
        </r>
      </text>
    </comment>
    <comment ref="O3" authorId="0" shapeId="0" xr:uid="{5510DC93-2E7F-4AB3-BA91-98176F54D720}">
      <text>
        <r>
          <rPr>
            <sz val="9"/>
            <color indexed="81"/>
            <rFont val="Tahoma"/>
            <family val="2"/>
          </rPr>
          <t>Weging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Mickers</author>
  </authors>
  <commentList>
    <comment ref="F11" authorId="0" shapeId="0" xr:uid="{A60B03C2-1997-4E26-9048-FAC44520506F}">
      <text>
        <r>
          <rPr>
            <sz val="9"/>
            <color indexed="81"/>
            <rFont val="Tahoma"/>
            <family val="2"/>
          </rPr>
          <t>Beschouwd als nationale ranglijstwedstrijd</t>
        </r>
      </text>
    </comment>
  </commentList>
</comments>
</file>

<file path=xl/sharedStrings.xml><?xml version="1.0" encoding="utf-8"?>
<sst xmlns="http://schemas.openxmlformats.org/spreadsheetml/2006/main" count="928" uniqueCount="310">
  <si>
    <t>Paashaas</t>
  </si>
  <si>
    <t>Voorjaarswedstrijden Heeg</t>
  </si>
  <si>
    <t xml:space="preserve">Gouwe Ouwe </t>
  </si>
  <si>
    <t>IDM</t>
  </si>
  <si>
    <t>ZZ Cup</t>
  </si>
  <si>
    <t>IOM</t>
  </si>
  <si>
    <t>Bossche Bollen</t>
  </si>
  <si>
    <t>Open Vlaams Kampioenschap</t>
  </si>
  <si>
    <t>ONK Sprint</t>
  </si>
  <si>
    <t>Zilveren Spiegel</t>
  </si>
  <si>
    <t>KWS Zomerwedstrijden</t>
  </si>
  <si>
    <t xml:space="preserve">Vrijbuiterweekend </t>
  </si>
  <si>
    <t>Euro</t>
  </si>
  <si>
    <t>Herfstwedstrijden</t>
  </si>
  <si>
    <t>ONK</t>
  </si>
  <si>
    <t xml:space="preserve">Biercup </t>
  </si>
  <si>
    <t xml:space="preserve">Finale </t>
  </si>
  <si>
    <t>Reeuwijk
4 - 5 apr</t>
  </si>
  <si>
    <t>Heeg
25 - 26 apr</t>
  </si>
  <si>
    <t>Kralingen
2 - 3 mei</t>
  </si>
  <si>
    <t>Dümmersee Duitsland
4 - 8 mei</t>
  </si>
  <si>
    <t>Zuidlaren
9 - 10 mei</t>
  </si>
  <si>
    <t>Attersee, Oostenrijk
14 - 16 mei</t>
  </si>
  <si>
    <t>Ertveldplas, Den Bosch
23 - 24 mei</t>
  </si>
  <si>
    <t>Zilvermeer, Mol Belgie 
30 - 31 mei</t>
  </si>
  <si>
    <t>Reeuwijk
6 - 7 juni</t>
  </si>
  <si>
    <t>Spiegelplas
13 - 14 jun</t>
  </si>
  <si>
    <t>Sneekermeer
27 - 28 juni</t>
  </si>
  <si>
    <t>Loosdrecht
4 - 5 jul</t>
  </si>
  <si>
    <t>Comomeer, Bellano IT
23 - 30 aug</t>
  </si>
  <si>
    <t>Langweer
19 - 20 sep</t>
  </si>
  <si>
    <t>Port Zélande, Grevelingen
23 - 27 sep</t>
  </si>
  <si>
    <t>Belterwijde
3 - 4 okt</t>
  </si>
  <si>
    <t>Nieuwkoop
17 - 18 okt</t>
  </si>
  <si>
    <t>Rang</t>
  </si>
  <si>
    <t>Naam</t>
  </si>
  <si>
    <t>Zeilnr.</t>
  </si>
  <si>
    <t>Lid IOU NED</t>
  </si>
  <si>
    <t>Vloot</t>
  </si>
  <si>
    <t>Regio</t>
  </si>
  <si>
    <t>Categorie</t>
  </si>
  <si>
    <t>Rookie</t>
  </si>
  <si>
    <t>Aantal wedstr.</t>
  </si>
  <si>
    <t>Totaal</t>
  </si>
  <si>
    <t>Totaal 5 evenem.</t>
  </si>
  <si>
    <t>Bonus</t>
  </si>
  <si>
    <t>Totaal ranglijst</t>
  </si>
  <si>
    <t>Onno Yntema</t>
  </si>
  <si>
    <t>NED 31</t>
  </si>
  <si>
    <t>J</t>
  </si>
  <si>
    <t>Friesland</t>
  </si>
  <si>
    <t>Senior</t>
  </si>
  <si>
    <t>Luut de Zee</t>
  </si>
  <si>
    <t>NED 671</t>
  </si>
  <si>
    <t>Jan Willem van den Hondel</t>
  </si>
  <si>
    <t>NED 512</t>
  </si>
  <si>
    <t>Rotterdam-Reeuwijk</t>
  </si>
  <si>
    <t>Master</t>
  </si>
  <si>
    <t>Bart van den Hondel</t>
  </si>
  <si>
    <t>NED 562</t>
  </si>
  <si>
    <t>Young rider</t>
  </si>
  <si>
    <t>Thomas Leitl</t>
  </si>
  <si>
    <t>GER 1540</t>
  </si>
  <si>
    <t>N</t>
  </si>
  <si>
    <t>Buitenland</t>
  </si>
  <si>
    <t>Klaas Westerdijk</t>
  </si>
  <si>
    <t>NED 22</t>
  </si>
  <si>
    <t>Mark Bosma</t>
  </si>
  <si>
    <t>NED 561</t>
  </si>
  <si>
    <t>Timo Weda</t>
  </si>
  <si>
    <t>NED 612</t>
  </si>
  <si>
    <t>Jan de Best</t>
  </si>
  <si>
    <t>NED 675</t>
  </si>
  <si>
    <t>Henri Boere</t>
  </si>
  <si>
    <t>NED 66</t>
  </si>
  <si>
    <t>Maarten Versluis</t>
  </si>
  <si>
    <t>NED 5</t>
  </si>
  <si>
    <t>Melle Heerlien</t>
  </si>
  <si>
    <t>NED 371</t>
  </si>
  <si>
    <t>Zuidlaardermeer</t>
  </si>
  <si>
    <t>Riemer Mink</t>
  </si>
  <si>
    <t>Geert Couperus</t>
  </si>
  <si>
    <t>NED 631</t>
  </si>
  <si>
    <t>Bart de Zee</t>
  </si>
  <si>
    <t>NED 644</t>
  </si>
  <si>
    <t>Wim Bijlsma</t>
  </si>
  <si>
    <t>NED 586</t>
  </si>
  <si>
    <t>Reinout Plaatje</t>
  </si>
  <si>
    <t>NED 662</t>
  </si>
  <si>
    <t>Michiel Eijsink</t>
  </si>
  <si>
    <t>NED 516</t>
  </si>
  <si>
    <t>Arno Start</t>
  </si>
  <si>
    <t>NED 680</t>
  </si>
  <si>
    <t>Spiegelplas-Loosdrecht</t>
  </si>
  <si>
    <t>Henk Kuiper</t>
  </si>
  <si>
    <t>NED 626</t>
  </si>
  <si>
    <t>John Wolters</t>
  </si>
  <si>
    <t>NED 670</t>
  </si>
  <si>
    <t>Jeroen Mickers</t>
  </si>
  <si>
    <t>NED 603</t>
  </si>
  <si>
    <t>Zuid</t>
  </si>
  <si>
    <t>Wilco Aukes</t>
  </si>
  <si>
    <t>NED 713</t>
  </si>
  <si>
    <t>Hotze Braaksma</t>
  </si>
  <si>
    <t>NED 640</t>
  </si>
  <si>
    <t>Frieso Por</t>
  </si>
  <si>
    <t>NED 118</t>
  </si>
  <si>
    <t>Fred Schaaf</t>
  </si>
  <si>
    <t>NED 10</t>
  </si>
  <si>
    <t>Ton Op de Weegh</t>
  </si>
  <si>
    <t>NED 17</t>
  </si>
  <si>
    <t>Ward Boersma</t>
  </si>
  <si>
    <t>NED 555</t>
  </si>
  <si>
    <t>Jan van Amerongen</t>
  </si>
  <si>
    <t>NED 696</t>
  </si>
  <si>
    <t>Paul Veraart</t>
  </si>
  <si>
    <t>NED 703</t>
  </si>
  <si>
    <t>Paul Rouffaer</t>
  </si>
  <si>
    <t>NED 604</t>
  </si>
  <si>
    <t>Timo Scharleman</t>
  </si>
  <si>
    <t>NED 652</t>
  </si>
  <si>
    <t>Cock van der Leden</t>
  </si>
  <si>
    <t>NED 11</t>
  </si>
  <si>
    <t>Jeroen Nijburg</t>
  </si>
  <si>
    <t>NED 714</t>
  </si>
  <si>
    <t>Wim van der Wal</t>
  </si>
  <si>
    <t>NED 548</t>
  </si>
  <si>
    <t>Quintus Lampe</t>
  </si>
  <si>
    <t>NED 6</t>
  </si>
  <si>
    <t>Benny Oldenbeuving</t>
  </si>
  <si>
    <t>NED 7</t>
  </si>
  <si>
    <t>Kees Buitendijk</t>
  </si>
  <si>
    <t>NED 479</t>
  </si>
  <si>
    <t>IOU Nederland Ranglijst 2026</t>
  </si>
  <si>
    <t>Na wedstrijd 6 van 17: IOM / Attersee, Oostenrijk / 14 - 16 mei</t>
  </si>
  <si>
    <t>Overall</t>
  </si>
  <si>
    <t>Young Rider</t>
  </si>
  <si>
    <t>Regatta Runner</t>
  </si>
  <si>
    <t>gemiddeld aantal deelnemers</t>
  </si>
  <si>
    <t>No</t>
  </si>
  <si>
    <t>Ranglijstwedstrijd</t>
  </si>
  <si>
    <t>Locatie</t>
  </si>
  <si>
    <t>Datum</t>
  </si>
  <si>
    <t>Weging</t>
  </si>
  <si>
    <t># Deelnemers</t>
  </si>
  <si>
    <t>Uitslagen</t>
  </si>
  <si>
    <t>Reeuwijk</t>
  </si>
  <si>
    <t>4 - 5 apr</t>
  </si>
  <si>
    <t>https://www.kws-sneek.nl/uitslagen</t>
  </si>
  <si>
    <t>Heeg</t>
  </si>
  <si>
    <t>25 - 26 apr</t>
  </si>
  <si>
    <t>https://www.elfhoeven.nl/nieuws/uitslagen-paashaas-2026</t>
  </si>
  <si>
    <t>Kralingen</t>
  </si>
  <si>
    <t>2 - 3 mei</t>
  </si>
  <si>
    <t>https://www.wsvr.nl/gouwe-ouwe</t>
  </si>
  <si>
    <t>Dümmersee Duitsland</t>
  </si>
  <si>
    <t>4 - 8 mei</t>
  </si>
  <si>
    <t>https://www.manage2sail.com/nl-NL/event/WSHVJW2026#!/</t>
  </si>
  <si>
    <t>Zuidlaren</t>
  </si>
  <si>
    <t>9 - 10 mei</t>
  </si>
  <si>
    <t>https://zvzuidlaardermeer.nl/zz-cup-2026/</t>
  </si>
  <si>
    <t>Attersee, Oostenrijk</t>
  </si>
  <si>
    <t>14 - 16 mei</t>
  </si>
  <si>
    <t>https://digital.segelverband.at/event/18454/ergebnisse/</t>
  </si>
  <si>
    <t>Ertveldplas, Den Bosch</t>
  </si>
  <si>
    <t>23 - 24 mei</t>
  </si>
  <si>
    <t xml:space="preserve">Zilvermeer, Mol Belgie </t>
  </si>
  <si>
    <t>30 - 31 mei</t>
  </si>
  <si>
    <t>6 - 7 juni</t>
  </si>
  <si>
    <t>Spiegelplas</t>
  </si>
  <si>
    <t>13 - 14 jun</t>
  </si>
  <si>
    <t>Sneekermeer</t>
  </si>
  <si>
    <t>27 - 28 juni</t>
  </si>
  <si>
    <t>Loosdrecht</t>
  </si>
  <si>
    <t>4 - 5 jul</t>
  </si>
  <si>
    <t>Comomeer, Bellano IT</t>
  </si>
  <si>
    <t>23 - 30 aug</t>
  </si>
  <si>
    <t>Langweer</t>
  </si>
  <si>
    <t>19 - 20 sep</t>
  </si>
  <si>
    <t>Port Zélande, Grevelingen</t>
  </si>
  <si>
    <t>23 - 27 sep</t>
  </si>
  <si>
    <t>Belterwijde</t>
  </si>
  <si>
    <t>3 - 4 okt</t>
  </si>
  <si>
    <t>Nieuwkoop</t>
  </si>
  <si>
    <t>17 - 18 okt</t>
  </si>
  <si>
    <t>Uitslag</t>
  </si>
  <si>
    <t>ZW-scoring</t>
  </si>
  <si>
    <t>Wedstrijdnummer</t>
  </si>
  <si>
    <t>dns</t>
  </si>
  <si>
    <t>dnf</t>
  </si>
  <si>
    <t>dnc</t>
  </si>
  <si>
    <t>Aantal deelnemers</t>
  </si>
  <si>
    <t>hebben minimaal één wedstrijd meegedaan</t>
  </si>
  <si>
    <t>Punten</t>
  </si>
  <si>
    <t>(dnf)</t>
  </si>
  <si>
    <t>(dnc)</t>
  </si>
  <si>
    <t>M2Sail</t>
  </si>
  <si>
    <t>NED 566</t>
  </si>
  <si>
    <t>tle</t>
  </si>
  <si>
    <t>1</t>
  </si>
  <si>
    <t>(dns)</t>
  </si>
  <si>
    <t>NED 692</t>
  </si>
  <si>
    <t>Harm van den Broek</t>
  </si>
  <si>
    <t>DNC</t>
  </si>
  <si>
    <t>Did Not Compete; Niet in startgebied gesignaleerd</t>
  </si>
  <si>
    <t>DNF</t>
  </si>
  <si>
    <t>Niet gefinished</t>
  </si>
  <si>
    <t>OCS</t>
  </si>
  <si>
    <t>On Course Side op start shot en niet terug gekeerd achter de startlijn of overtreden regel 30.1</t>
  </si>
  <si>
    <t>UFD</t>
  </si>
  <si>
    <t>Disqualification under rule 30.3</t>
  </si>
  <si>
    <t>AUT 171</t>
  </si>
  <si>
    <t>Martin Lehner</t>
  </si>
  <si>
    <t>GER 18</t>
  </si>
  <si>
    <t>Frank Haensgen</t>
  </si>
  <si>
    <t>(UFD)</t>
  </si>
  <si>
    <t>GER 121</t>
  </si>
  <si>
    <t>Frank Lietzmann</t>
  </si>
  <si>
    <t>GER 1558</t>
  </si>
  <si>
    <t>Martin Pirner</t>
  </si>
  <si>
    <t>(OCS)</t>
  </si>
  <si>
    <t>GER 554</t>
  </si>
  <si>
    <t>Michael Kluin</t>
  </si>
  <si>
    <t>GER 47</t>
  </si>
  <si>
    <t>Olaf Wahrendorf</t>
  </si>
  <si>
    <t>GER 1223</t>
  </si>
  <si>
    <t>Kai Moelders</t>
  </si>
  <si>
    <t>GER 36</t>
  </si>
  <si>
    <t>Lutz Woschikowski</t>
  </si>
  <si>
    <t>GER 1077</t>
  </si>
  <si>
    <t>Pia Kuhlmann</t>
  </si>
  <si>
    <t>GER 21</t>
  </si>
  <si>
    <t>Alexander Kulik</t>
  </si>
  <si>
    <t>(DNF)</t>
  </si>
  <si>
    <t>GER 1455</t>
  </si>
  <si>
    <t>Sven Wiethoelter</t>
  </si>
  <si>
    <t>GER 52</t>
  </si>
  <si>
    <t>Frank Sinde</t>
  </si>
  <si>
    <t>GER 55</t>
  </si>
  <si>
    <t>Wolfgang Hoefener</t>
  </si>
  <si>
    <t>GER 1316</t>
  </si>
  <si>
    <t>Detlev Ohlemacher</t>
  </si>
  <si>
    <t>GER 1391</t>
  </si>
  <si>
    <t>Stefan Doemoek</t>
  </si>
  <si>
    <t>GER 1387</t>
  </si>
  <si>
    <t>Wilfried Hoefer</t>
  </si>
  <si>
    <t>GER 1401</t>
  </si>
  <si>
    <t>Ludwig Dr Groeneveld</t>
  </si>
  <si>
    <t>GER 151</t>
  </si>
  <si>
    <t>Ludger Kaemper</t>
  </si>
  <si>
    <t>GER 16</t>
  </si>
  <si>
    <t>Michael Kohlhoff Dr</t>
  </si>
  <si>
    <t>GER 23</t>
  </si>
  <si>
    <t>Alexander Ducho</t>
  </si>
  <si>
    <t>GER 1486</t>
  </si>
  <si>
    <t>Rolf Hoehnel</t>
  </si>
  <si>
    <t>AUT 105</t>
  </si>
  <si>
    <t>Horst Kaiblinger</t>
  </si>
  <si>
    <t>GER 1221</t>
  </si>
  <si>
    <t>Thorsten Schaefer</t>
  </si>
  <si>
    <t>GER 1543</t>
  </si>
  <si>
    <t>Ralf Mlecko</t>
  </si>
  <si>
    <t>GER 6</t>
  </si>
  <si>
    <t>Frank Buehmann</t>
  </si>
  <si>
    <t>(DNC)</t>
  </si>
  <si>
    <t>GER 1182</t>
  </si>
  <si>
    <t>Dr Tobias Marquardt</t>
  </si>
  <si>
    <t>GER 1473</t>
  </si>
  <si>
    <t>Stephan Schepers</t>
  </si>
  <si>
    <t>DNS</t>
  </si>
  <si>
    <t>Did not Start</t>
  </si>
  <si>
    <t>AUT 3</t>
  </si>
  <si>
    <t>Michael Bernhard Fischer</t>
  </si>
  <si>
    <t>GER 70</t>
  </si>
  <si>
    <t>Goeran Freise</t>
  </si>
  <si>
    <t>GER 71</t>
  </si>
  <si>
    <t>Joern Cordbarlag</t>
  </si>
  <si>
    <t>GER 72</t>
  </si>
  <si>
    <t>Mathias Schulz</t>
  </si>
  <si>
    <t>GER 35</t>
  </si>
  <si>
    <t>Uwe Michel</t>
  </si>
  <si>
    <t>AUT 104</t>
  </si>
  <si>
    <t>Andreas Knittel</t>
  </si>
  <si>
    <t>GER 150</t>
  </si>
  <si>
    <t>Gerhard Zimmerly</t>
  </si>
  <si>
    <t>AUT 117</t>
  </si>
  <si>
    <t>Herbert Boehm</t>
  </si>
  <si>
    <t>AUT 202</t>
  </si>
  <si>
    <t>Markus Mosing</t>
  </si>
  <si>
    <t>AUT 138</t>
  </si>
  <si>
    <t>Gerhard Stiegler</t>
  </si>
  <si>
    <t>AUT 135</t>
  </si>
  <si>
    <t>Hans Peter Goebel</t>
  </si>
  <si>
    <t>AUT 98</t>
  </si>
  <si>
    <t>Johannes Musger</t>
  </si>
  <si>
    <t>AUT 114</t>
  </si>
  <si>
    <t>Thomas Himmer</t>
  </si>
  <si>
    <t>AUT 121</t>
  </si>
  <si>
    <t>Miriam Krammer</t>
  </si>
  <si>
    <t>AUT 134</t>
  </si>
  <si>
    <t>Andreas Stadler</t>
  </si>
  <si>
    <t>AUT 125</t>
  </si>
  <si>
    <t>Horst Witte</t>
  </si>
  <si>
    <t>GER 11</t>
  </si>
  <si>
    <t>Heinz-Juergen Moelders</t>
  </si>
  <si>
    <t>AUT 126</t>
  </si>
  <si>
    <t>Anton Cuber</t>
  </si>
  <si>
    <t>GER 1289</t>
  </si>
  <si>
    <t>Wolfgang Druba</t>
  </si>
  <si>
    <t>(DNS)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</si>
</sst>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;"/>
    <numFmt numFmtId="165" formatCode="0;\(0\)"/>
  </numFmts>
  <fonts count="19" x14ac:knownFonts="1">
    <font>
      <sz val="8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18"/>
      <color rgb="FF3A5779"/>
      <name val="Calibri"/>
      <family val="2"/>
    </font>
    <font>
      <sz val="10"/>
      <color rgb="FF3A5779"/>
      <name val="Calibri"/>
      <family val="2"/>
    </font>
    <font>
      <b/>
      <sz val="10"/>
      <color rgb="FFFFFFFF"/>
      <name val="Calibri"/>
      <family val="2"/>
    </font>
    <font>
      <u/>
      <sz val="8"/>
      <color theme="10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E3F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AA2B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EE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 applyBorder="0"/>
    <xf numFmtId="0" fontId="10" fillId="0" borderId="0" applyNumberForma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0" borderId="0" xfId="0" applyFont="1"/>
    <xf numFmtId="0" fontId="13" fillId="7" borderId="4" xfId="0" applyFont="1" applyFill="1" applyBorder="1" applyAlignment="1">
      <alignment horizontal="center" vertical="top" wrapText="1"/>
    </xf>
    <xf numFmtId="0" fontId="13" fillId="7" borderId="4" xfId="0" applyFont="1" applyFill="1" applyBorder="1" applyAlignment="1">
      <alignment horizontal="left" vertical="top" wrapText="1"/>
    </xf>
    <xf numFmtId="0" fontId="13" fillId="7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2" fontId="14" fillId="0" borderId="0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0" fillId="0" borderId="0" xfId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right" vertical="center" wrapText="1"/>
    </xf>
    <xf numFmtId="0" fontId="15" fillId="3" borderId="5" xfId="0" applyFont="1" applyFill="1" applyBorder="1" applyAlignment="1">
      <alignment horizontal="right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left" vertical="center" wrapText="1"/>
    </xf>
    <xf numFmtId="0" fontId="16" fillId="9" borderId="6" xfId="0" applyFont="1" applyFill="1" applyBorder="1" applyAlignment="1">
      <alignment horizontal="left" vertical="center"/>
    </xf>
    <xf numFmtId="0" fontId="16" fillId="9" borderId="6" xfId="0" applyFont="1" applyFill="1" applyBorder="1" applyAlignment="1">
      <alignment horizontal="right" vertical="center"/>
    </xf>
    <xf numFmtId="165" fontId="16" fillId="9" borderId="6" xfId="0" applyNumberFormat="1" applyFont="1" applyFill="1" applyBorder="1" applyAlignment="1">
      <alignment horizontal="right" vertical="center"/>
    </xf>
    <xf numFmtId="0" fontId="16" fillId="6" borderId="6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left" vertical="center" wrapText="1"/>
    </xf>
    <xf numFmtId="0" fontId="16" fillId="6" borderId="6" xfId="0" applyFont="1" applyFill="1" applyBorder="1" applyAlignment="1">
      <alignment horizontal="left" vertical="center"/>
    </xf>
    <xf numFmtId="165" fontId="16" fillId="6" borderId="6" xfId="0" applyNumberFormat="1" applyFont="1" applyFill="1" applyBorder="1" applyAlignment="1">
      <alignment horizontal="right" vertical="center"/>
    </xf>
    <xf numFmtId="0" fontId="16" fillId="6" borderId="6" xfId="0" applyFont="1" applyFill="1" applyBorder="1" applyAlignment="1">
      <alignment horizontal="right" vertical="center"/>
    </xf>
    <xf numFmtId="0" fontId="16" fillId="6" borderId="7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left" vertical="center" wrapText="1"/>
    </xf>
    <xf numFmtId="0" fontId="16" fillId="6" borderId="7" xfId="0" applyFont="1" applyFill="1" applyBorder="1" applyAlignment="1">
      <alignment horizontal="left" vertical="center"/>
    </xf>
    <xf numFmtId="165" fontId="16" fillId="6" borderId="7" xfId="0" applyNumberFormat="1" applyFont="1" applyFill="1" applyBorder="1" applyAlignment="1">
      <alignment horizontal="right" vertical="center"/>
    </xf>
    <xf numFmtId="0" fontId="16" fillId="6" borderId="7" xfId="0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6" fillId="9" borderId="6" xfId="0" applyFont="1" applyFill="1" applyBorder="1" applyAlignment="1">
      <alignment horizontal="center" vertical="center"/>
    </xf>
    <xf numFmtId="1" fontId="16" fillId="9" borderId="6" xfId="0" applyNumberFormat="1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1" fontId="16" fillId="6" borderId="6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1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right" vertical="center"/>
    </xf>
    <xf numFmtId="0" fontId="16" fillId="9" borderId="7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left" vertical="center"/>
    </xf>
    <xf numFmtId="1" fontId="16" fillId="9" borderId="7" xfId="0" applyNumberFormat="1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left" vertical="center" wrapText="1"/>
    </xf>
    <xf numFmtId="0" fontId="16" fillId="9" borderId="8" xfId="0" applyFont="1" applyFill="1" applyBorder="1" applyAlignment="1">
      <alignment horizontal="left" vertical="center"/>
    </xf>
    <xf numFmtId="0" fontId="16" fillId="9" borderId="8" xfId="0" applyFont="1" applyFill="1" applyBorder="1" applyAlignment="1">
      <alignment horizontal="right" vertical="center"/>
    </xf>
    <xf numFmtId="0" fontId="17" fillId="6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18" fillId="9" borderId="6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left" vertical="center"/>
    </xf>
    <xf numFmtId="0" fontId="18" fillId="9" borderId="6" xfId="0" applyFont="1" applyFill="1" applyBorder="1" applyAlignment="1">
      <alignment horizontal="right" vertical="center"/>
    </xf>
    <xf numFmtId="165" fontId="18" fillId="9" borderId="6" xfId="0" applyNumberFormat="1" applyFont="1" applyFill="1" applyBorder="1" applyAlignment="1">
      <alignment horizontal="right"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right" vertical="center"/>
    </xf>
    <xf numFmtId="165" fontId="18" fillId="0" borderId="6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8" fillId="0" borderId="7" xfId="0" applyFont="1" applyBorder="1" applyAlignment="1">
      <alignment horizontal="right" vertical="center"/>
    </xf>
    <xf numFmtId="0" fontId="16" fillId="9" borderId="8" xfId="0" applyFont="1" applyFill="1" applyBorder="1" applyAlignment="1">
      <alignment horizontal="center" vertical="center"/>
    </xf>
    <xf numFmtId="165" fontId="16" fillId="9" borderId="8" xfId="0" applyNumberFormat="1" applyFont="1" applyFill="1" applyBorder="1" applyAlignment="1">
      <alignment horizontal="right" vertical="center"/>
    </xf>
    <xf numFmtId="165" fontId="16" fillId="0" borderId="6" xfId="0" applyNumberFormat="1" applyFont="1" applyBorder="1" applyAlignment="1">
      <alignment horizontal="right" vertical="center"/>
    </xf>
    <xf numFmtId="0" fontId="17" fillId="9" borderId="6" xfId="0" applyFont="1" applyFill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5" fontId="16" fillId="0" borderId="7" xfId="0" applyNumberFormat="1" applyFont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1">
    <dxf>
      <fill>
        <patternFill>
          <fgColor indexed="64"/>
          <bgColor rgb="FFFFFFE6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9f8903554545e29/IOU%20NL%20Shared/Ranglijsten/2026%20IOU%20NED%20Ranglijst%20V23.xlsb" TargetMode="External"/><Relationship Id="rId1" Type="http://schemas.openxmlformats.org/officeDocument/2006/relationships/externalLinkPath" Target="2026%20IOU%20NED%20Ranglijst%20V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nglijst2026"/>
      <sheetName val="Stand2026"/>
      <sheetName val="Config"/>
      <sheetName val="Leden2026"/>
      <sheetName val="Zeilers"/>
      <sheetName val="Ranglijstwedstrijden2026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</sheetNames>
    <definedNames>
      <definedName name="ControleDeelnemers"/>
      <definedName name="VerwerkUitslag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https://www.wsvr.nl/gouwe-ouwe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elfhoeven.nl/nieuws/uitslagen-paashaas-2026" TargetMode="External"/><Relationship Id="rId1" Type="http://schemas.openxmlformats.org/officeDocument/2006/relationships/hyperlink" Target="https://www.kws-sneek.nl/uitslagen" TargetMode="External"/><Relationship Id="rId6" Type="http://schemas.openxmlformats.org/officeDocument/2006/relationships/hyperlink" Target="https://digital.segelverband.at/event/18454/ergebnisse/" TargetMode="External"/><Relationship Id="rId5" Type="http://schemas.openxmlformats.org/officeDocument/2006/relationships/hyperlink" Target="https://zvzuidlaardermeer.nl/zz-cup-2026/" TargetMode="External"/><Relationship Id="rId4" Type="http://schemas.openxmlformats.org/officeDocument/2006/relationships/hyperlink" Target="https://www.manage2sail.com/nl-NL/event/WSHVJW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1597F-9682-46B7-999A-1622F639866C}">
  <sheetPr codeName="Sheet14"/>
  <dimension ref="A1:AU41"/>
  <sheetViews>
    <sheetView tabSelected="1" workbookViewId="0">
      <pane xSplit="13" ySplit="3" topLeftCell="N4" activePane="bottomRight" state="frozen"/>
      <selection pane="topRight" activeCell="N1" sqref="N1"/>
      <selection pane="bottomLeft" activeCell="A4" sqref="A4"/>
      <selection pane="bottomRight"/>
    </sheetView>
  </sheetViews>
  <sheetFormatPr defaultRowHeight="12.75" x14ac:dyDescent="0.2"/>
  <cols>
    <col min="1" max="1" width="8.83203125" style="19" customWidth="1"/>
    <col min="2" max="2" width="27.83203125" style="20" customWidth="1"/>
    <col min="3" max="3" width="9.83203125" style="20" customWidth="1"/>
    <col min="4" max="4" width="7.33203125" style="19" customWidth="1"/>
    <col min="5" max="5" width="20.33203125" style="20" customWidth="1"/>
    <col min="6" max="6" width="6.83203125" style="19" customWidth="1"/>
    <col min="7" max="7" width="10.6640625" style="20" customWidth="1"/>
    <col min="8" max="8" width="7.6640625" style="19" customWidth="1"/>
    <col min="9" max="9" width="9.83203125" style="19" customWidth="1"/>
    <col min="10" max="10" width="7.83203125" style="19" customWidth="1"/>
    <col min="11" max="11" width="9.83203125" style="19" customWidth="1"/>
    <col min="12" max="12" width="7.83203125" style="19" customWidth="1"/>
    <col min="13" max="13" width="8.83203125" style="19" customWidth="1"/>
    <col min="14" max="14" width="10.83203125" style="20" customWidth="1"/>
    <col min="15" max="15" width="5.83203125" style="20" customWidth="1"/>
    <col min="16" max="16" width="10.83203125" style="20" customWidth="1"/>
    <col min="17" max="17" width="5.83203125" style="20" customWidth="1"/>
    <col min="18" max="18" width="10.83203125" style="20" customWidth="1"/>
    <col min="19" max="19" width="5.83203125" style="20" customWidth="1"/>
    <col min="20" max="20" width="10.83203125" style="20" customWidth="1"/>
    <col min="21" max="21" width="5.83203125" style="20" customWidth="1"/>
    <col min="22" max="22" width="10.83203125" style="20" customWidth="1"/>
    <col min="23" max="23" width="5.83203125" style="20" customWidth="1"/>
    <col min="24" max="24" width="10.83203125" style="20" customWidth="1"/>
    <col min="25" max="25" width="5.83203125" style="20" customWidth="1"/>
    <col min="26" max="26" width="10.83203125" style="20" customWidth="1"/>
    <col min="27" max="27" width="5.83203125" style="20" customWidth="1"/>
    <col min="28" max="28" width="10.83203125" style="20" customWidth="1"/>
    <col min="29" max="29" width="5.83203125" style="20" customWidth="1"/>
    <col min="30" max="30" width="10.83203125" style="20" customWidth="1"/>
    <col min="31" max="31" width="5.83203125" style="20" customWidth="1"/>
    <col min="32" max="32" width="10.83203125" style="20" customWidth="1"/>
    <col min="33" max="33" width="5.83203125" style="20" customWidth="1"/>
    <col min="34" max="34" width="10.83203125" style="20" customWidth="1"/>
    <col min="35" max="35" width="5.83203125" style="20" customWidth="1"/>
    <col min="36" max="36" width="10.83203125" style="20" customWidth="1"/>
    <col min="37" max="37" width="5.83203125" style="20" customWidth="1"/>
    <col min="38" max="38" width="10.83203125" style="20" customWidth="1"/>
    <col min="39" max="39" width="5.83203125" style="20" customWidth="1"/>
    <col min="40" max="40" width="10.83203125" style="20" customWidth="1"/>
    <col min="41" max="41" width="5.83203125" style="20" customWidth="1"/>
    <col min="42" max="42" width="10.83203125" style="20" customWidth="1"/>
    <col min="43" max="43" width="5.83203125" style="20" customWidth="1"/>
    <col min="44" max="44" width="10.83203125" style="20" customWidth="1"/>
    <col min="45" max="45" width="5.83203125" style="20" customWidth="1"/>
    <col min="46" max="46" width="10.83203125" style="20" customWidth="1"/>
    <col min="47" max="47" width="5.83203125" style="20" customWidth="1"/>
    <col min="48" max="16384" width="9.33203125" style="2"/>
  </cols>
  <sheetData>
    <row r="1" spans="1:47" ht="48" customHeight="1" x14ac:dyDescent="0.2">
      <c r="A1" s="1">
        <v>2026</v>
      </c>
      <c r="B1" s="2"/>
      <c r="C1" s="2"/>
      <c r="D1" s="3"/>
      <c r="E1" s="2"/>
      <c r="F1" s="3"/>
      <c r="G1" s="2"/>
      <c r="H1" s="3"/>
      <c r="I1" s="3"/>
      <c r="J1" s="3"/>
      <c r="K1" s="3"/>
      <c r="L1" s="3"/>
      <c r="M1" s="3"/>
      <c r="N1" s="4" t="s">
        <v>0</v>
      </c>
      <c r="O1" s="5">
        <v>1</v>
      </c>
      <c r="P1" s="6" t="s">
        <v>1</v>
      </c>
      <c r="Q1" s="7">
        <v>2</v>
      </c>
      <c r="R1" s="4" t="s">
        <v>2</v>
      </c>
      <c r="S1" s="5">
        <v>3</v>
      </c>
      <c r="T1" s="6" t="s">
        <v>3</v>
      </c>
      <c r="U1" s="7">
        <v>4</v>
      </c>
      <c r="V1" s="4" t="s">
        <v>4</v>
      </c>
      <c r="W1" s="5">
        <v>5</v>
      </c>
      <c r="X1" s="6" t="s">
        <v>5</v>
      </c>
      <c r="Y1" s="7">
        <v>6</v>
      </c>
      <c r="Z1" s="4" t="s">
        <v>6</v>
      </c>
      <c r="AA1" s="5">
        <v>7</v>
      </c>
      <c r="AB1" s="6" t="s">
        <v>7</v>
      </c>
      <c r="AC1" s="7">
        <v>8</v>
      </c>
      <c r="AD1" s="4" t="s">
        <v>8</v>
      </c>
      <c r="AE1" s="5">
        <v>9</v>
      </c>
      <c r="AF1" s="6" t="s">
        <v>9</v>
      </c>
      <c r="AG1" s="7">
        <v>10</v>
      </c>
      <c r="AH1" s="4" t="s">
        <v>10</v>
      </c>
      <c r="AI1" s="5">
        <v>11</v>
      </c>
      <c r="AJ1" s="6" t="s">
        <v>11</v>
      </c>
      <c r="AK1" s="7">
        <v>12</v>
      </c>
      <c r="AL1" s="4" t="s">
        <v>12</v>
      </c>
      <c r="AM1" s="5">
        <v>13</v>
      </c>
      <c r="AN1" s="6" t="s">
        <v>13</v>
      </c>
      <c r="AO1" s="7">
        <v>14</v>
      </c>
      <c r="AP1" s="4" t="s">
        <v>14</v>
      </c>
      <c r="AQ1" s="5">
        <v>15</v>
      </c>
      <c r="AR1" s="6" t="s">
        <v>15</v>
      </c>
      <c r="AS1" s="7">
        <v>16</v>
      </c>
      <c r="AT1" s="4" t="s">
        <v>16</v>
      </c>
      <c r="AU1" s="5">
        <v>17</v>
      </c>
    </row>
    <row r="2" spans="1:47" ht="48" customHeight="1" x14ac:dyDescent="0.2">
      <c r="A2" s="3"/>
      <c r="B2" s="2"/>
      <c r="C2" s="2"/>
      <c r="D2" s="3"/>
      <c r="E2" s="2"/>
      <c r="F2" s="3"/>
      <c r="G2" s="2"/>
      <c r="H2" s="3"/>
      <c r="I2" s="3"/>
      <c r="J2" s="3"/>
      <c r="K2" s="3"/>
      <c r="L2" s="3"/>
      <c r="M2" s="3"/>
      <c r="N2" s="4" t="s">
        <v>17</v>
      </c>
      <c r="O2" s="8">
        <v>2</v>
      </c>
      <c r="P2" s="6" t="s">
        <v>18</v>
      </c>
      <c r="Q2" s="9">
        <v>1</v>
      </c>
      <c r="R2" s="4" t="s">
        <v>19</v>
      </c>
      <c r="S2" s="8">
        <v>2</v>
      </c>
      <c r="T2" s="6" t="s">
        <v>20</v>
      </c>
      <c r="U2" s="9">
        <v>3</v>
      </c>
      <c r="V2" s="4" t="s">
        <v>21</v>
      </c>
      <c r="W2" s="8">
        <v>1</v>
      </c>
      <c r="X2" s="6" t="s">
        <v>22</v>
      </c>
      <c r="Y2" s="9">
        <v>3</v>
      </c>
      <c r="Z2" s="4" t="s">
        <v>23</v>
      </c>
      <c r="AA2" s="8">
        <v>2</v>
      </c>
      <c r="AB2" s="6" t="s">
        <v>24</v>
      </c>
      <c r="AC2" s="9">
        <v>2</v>
      </c>
      <c r="AD2" s="4" t="s">
        <v>25</v>
      </c>
      <c r="AE2" s="8">
        <v>2</v>
      </c>
      <c r="AF2" s="6" t="s">
        <v>26</v>
      </c>
      <c r="AG2" s="9">
        <v>2</v>
      </c>
      <c r="AH2" s="4" t="s">
        <v>27</v>
      </c>
      <c r="AI2" s="8">
        <v>1</v>
      </c>
      <c r="AJ2" s="6" t="s">
        <v>28</v>
      </c>
      <c r="AK2" s="9">
        <v>2</v>
      </c>
      <c r="AL2" s="4" t="s">
        <v>29</v>
      </c>
      <c r="AM2" s="8">
        <v>3</v>
      </c>
      <c r="AN2" s="6" t="s">
        <v>30</v>
      </c>
      <c r="AO2" s="9">
        <v>1</v>
      </c>
      <c r="AP2" s="4" t="s">
        <v>31</v>
      </c>
      <c r="AQ2" s="8">
        <v>1</v>
      </c>
      <c r="AR2" s="6" t="s">
        <v>32</v>
      </c>
      <c r="AS2" s="9">
        <v>1</v>
      </c>
      <c r="AT2" s="4" t="s">
        <v>33</v>
      </c>
      <c r="AU2" s="8">
        <v>2</v>
      </c>
    </row>
    <row r="3" spans="1:47" ht="39" customHeight="1" x14ac:dyDescent="0.2">
      <c r="A3" s="10" t="s">
        <v>34</v>
      </c>
      <c r="B3" s="11" t="s">
        <v>35</v>
      </c>
      <c r="C3" s="11" t="s">
        <v>36</v>
      </c>
      <c r="D3" s="10" t="s">
        <v>37</v>
      </c>
      <c r="E3" s="11" t="s">
        <v>38</v>
      </c>
      <c r="F3" s="10" t="s">
        <v>39</v>
      </c>
      <c r="G3" s="11" t="s">
        <v>40</v>
      </c>
      <c r="H3" s="10" t="s">
        <v>41</v>
      </c>
      <c r="I3" s="10" t="s">
        <v>42</v>
      </c>
      <c r="J3" s="10" t="s">
        <v>43</v>
      </c>
      <c r="K3" s="10" t="s">
        <v>44</v>
      </c>
      <c r="L3" s="10" t="s">
        <v>45</v>
      </c>
      <c r="M3" s="12" t="s">
        <v>46</v>
      </c>
      <c r="N3" s="13">
        <v>6</v>
      </c>
      <c r="O3" s="14">
        <v>1</v>
      </c>
      <c r="P3" s="15">
        <v>18</v>
      </c>
      <c r="Q3" s="16">
        <v>1</v>
      </c>
      <c r="R3" s="13">
        <v>11</v>
      </c>
      <c r="S3" s="14">
        <v>1</v>
      </c>
      <c r="T3" s="15">
        <v>26</v>
      </c>
      <c r="U3" s="16">
        <v>1.25</v>
      </c>
      <c r="V3" s="13">
        <v>18</v>
      </c>
      <c r="W3" s="14">
        <v>1</v>
      </c>
      <c r="X3" s="15">
        <v>24</v>
      </c>
      <c r="Y3" s="16">
        <v>1.25</v>
      </c>
      <c r="Z3" s="13">
        <v>0</v>
      </c>
      <c r="AA3" s="14">
        <v>1</v>
      </c>
      <c r="AB3" s="15">
        <v>0</v>
      </c>
      <c r="AC3" s="16">
        <v>1</v>
      </c>
      <c r="AD3" s="13">
        <v>0</v>
      </c>
      <c r="AE3" s="14">
        <v>1.25</v>
      </c>
      <c r="AF3" s="15">
        <v>0</v>
      </c>
      <c r="AG3" s="16">
        <v>1</v>
      </c>
      <c r="AH3" s="13">
        <v>0</v>
      </c>
      <c r="AI3" s="14">
        <v>1</v>
      </c>
      <c r="AJ3" s="15">
        <v>0</v>
      </c>
      <c r="AK3" s="16">
        <v>1</v>
      </c>
      <c r="AL3" s="13">
        <v>0</v>
      </c>
      <c r="AM3" s="14">
        <v>1.25</v>
      </c>
      <c r="AN3" s="15">
        <v>0</v>
      </c>
      <c r="AO3" s="16">
        <v>1</v>
      </c>
      <c r="AP3" s="13">
        <v>0</v>
      </c>
      <c r="AQ3" s="14">
        <v>1.25</v>
      </c>
      <c r="AR3" s="15">
        <v>0</v>
      </c>
      <c r="AS3" s="16">
        <v>1</v>
      </c>
      <c r="AT3" s="13">
        <v>0</v>
      </c>
      <c r="AU3" s="14">
        <v>1</v>
      </c>
    </row>
    <row r="4" spans="1:47" x14ac:dyDescent="0.2">
      <c r="A4" s="3">
        <v>1</v>
      </c>
      <c r="B4" s="17" t="s">
        <v>47</v>
      </c>
      <c r="C4" s="17" t="s">
        <v>48</v>
      </c>
      <c r="D4" s="3" t="s">
        <v>49</v>
      </c>
      <c r="E4" s="17" t="s">
        <v>50</v>
      </c>
      <c r="F4" s="3">
        <v>1</v>
      </c>
      <c r="G4" s="17" t="s">
        <v>51</v>
      </c>
      <c r="H4" s="3"/>
      <c r="I4" s="18">
        <f t="shared" ref="I4:I41" si="0">(O4&gt;0)+(Q4&gt;0)+(S4&gt;0)+(U4&gt;0)+(W4&gt;0)+(Y4&gt;0)+(AA4&gt;0)+(AC4&gt;0)+(AE4&gt;0)+(AG4&gt;0)+(AI4&gt;0)+(AK4&gt;0)+(AM4&gt;0)+(AO4&gt;0)+(AQ4&gt;0)+(AS4&gt;0)+(AU4&gt;0)</f>
        <v>2</v>
      </c>
      <c r="J4" s="18">
        <f t="shared" ref="J4:J41" si="1">SUM(O4, Q4, S4, U4, W4, Y4, AA4, AC4, AE4, AG4, AI4, AK4, AM4, AO4, AQ4, AS4, AU4)</f>
        <v>2712.5450102066116</v>
      </c>
      <c r="K4" s="18">
        <f>SUMPRODUCT(LARGE((O4, Q4, S4, U4, W4, Y4, AA4, AC4, AE4, AG4, AI4, AK4, AM4, AO4, AQ4, AS4, AU4),{1;2;3;4;5}))</f>
        <v>2712.5450102066116</v>
      </c>
      <c r="L4" s="18" t="str">
        <f t="shared" ref="L4:L41" si="2">IF(AND(O4&gt;0,O$2&lt;&gt;F4)+AND(Q4&gt;0,Q$2&lt;&gt;F4)+AND(S4&gt;0,S$2&lt;&gt;F4)+AND(U4&gt;0,U$2&lt;&gt;F4)+AND(W4&gt;0,W$2&lt;&gt;F4)+AND(Y4&gt;0,Y$2&lt;&gt;F4)+AND(AA4&gt;0,AA$2&lt;&gt;F4)+AND(AC4&gt;0,AC$2&lt;&gt;F4)+AND(AE4&gt;0,AE$2&lt;&gt;F4)+AND(AG4&gt;0,AG$2&lt;&gt;F4)+AND(AI4&gt;0,AI$2&lt;&gt;F4)+AND(AK4&gt;0,AK$2&lt;&gt;F4)+AND(AM4&gt;0,AM$2&lt;&gt;F4)+AND(AO4&gt;0,AO$2&lt;&gt;F4)+AND(AQ4&gt;0,AQ$2&lt;&gt;F4)+AND(AS4&gt;0,AS$2&lt;&gt;F4)+AND(AU4&gt;0,AU$2&lt;&gt;F4)&gt;0,"J","")</f>
        <v/>
      </c>
      <c r="M4" s="18">
        <f t="shared" ref="M4:M41" si="3">IF(L4="J",1.05,1)*K4</f>
        <v>2712.5450102066116</v>
      </c>
      <c r="N4" s="18"/>
      <c r="O4" s="18">
        <f t="shared" ref="O4:O41" si="4">IF(ISBLANK(N4),0,(O$3*(101+(1000* LOG(N$3,10) )-(1000*LOG(N4,10)))))</f>
        <v>0</v>
      </c>
      <c r="P4" s="18">
        <v>1</v>
      </c>
      <c r="Q4" s="18">
        <f t="shared" ref="Q4:Q41" si="5">IF(ISBLANK(P4),0,(Q$3*(101+(1000* LOG(P$3,10) )-(1000*LOG(P4,10)))))</f>
        <v>1356.2725051033058</v>
      </c>
      <c r="R4" s="18"/>
      <c r="S4" s="18">
        <f t="shared" ref="S4:S41" si="6">IF(ISBLANK(R4),0,(S$3*(101+(1000* LOG(R$3,10) )-(1000*LOG(R4,10)))))</f>
        <v>0</v>
      </c>
      <c r="T4" s="18"/>
      <c r="U4" s="18">
        <f t="shared" ref="U4:U41" si="7">IF(ISBLANK(T4),0,(U$3*(101+(1000* LOG(T$3,10) )-(1000*LOG(T4,10)))))</f>
        <v>0</v>
      </c>
      <c r="V4" s="18">
        <v>1</v>
      </c>
      <c r="W4" s="18">
        <f t="shared" ref="W4:W41" si="8">IF(ISBLANK(V4),0,(W$3*(101+(1000* LOG(V$3,10) )-(1000*LOG(V4,10)))))</f>
        <v>1356.2725051033058</v>
      </c>
      <c r="X4" s="18"/>
      <c r="Y4" s="18">
        <f t="shared" ref="Y4:Y41" si="9">IF(ISBLANK(X4),0,(Y$3*(101+(1000* LOG(X$3,10) )-(1000*LOG(X4,10)))))</f>
        <v>0</v>
      </c>
      <c r="Z4" s="18"/>
      <c r="AA4" s="18">
        <f t="shared" ref="AA4:AA41" si="10">IF(ISBLANK(Z4),0,(AA$3*(101+(1000* LOG(Z$3,10) )-(1000*LOG(Z4,10)))))</f>
        <v>0</v>
      </c>
      <c r="AB4" s="18"/>
      <c r="AC4" s="18">
        <f t="shared" ref="AC4:AC41" si="11">IF(ISBLANK(AB4),0,(AC$3*(101+(1000* LOG(AB$3,10) )-(1000*LOG(AB4,10)))))</f>
        <v>0</v>
      </c>
      <c r="AD4" s="18"/>
      <c r="AE4" s="18">
        <f t="shared" ref="AE4:AE41" si="12">IF(ISBLANK(AD4),0,(AE$3*(101+(1000* LOG(AD$3,10) )-(1000*LOG(AD4,10)))))</f>
        <v>0</v>
      </c>
      <c r="AF4" s="18"/>
      <c r="AG4" s="18">
        <f t="shared" ref="AG4:AG41" si="13">IF(ISBLANK(AF4),0,(AG$3*(101+(1000* LOG(AF$3,10) )-(1000*LOG(AF4,10)))))</f>
        <v>0</v>
      </c>
      <c r="AH4" s="18"/>
      <c r="AI4" s="18">
        <f t="shared" ref="AI4:AI41" si="14">IF(ISBLANK(AH4),0,(AI$3*(101+(1000* LOG(AH$3,10) )-(1000*LOG(AH4,10)))))</f>
        <v>0</v>
      </c>
      <c r="AJ4" s="18"/>
      <c r="AK4" s="18">
        <f t="shared" ref="AK4:AK41" si="15">IF(ISBLANK(AJ4),0,(AK$3*(101+(1000* LOG(AJ$3,10) )-(1000*LOG(AJ4,10)))))</f>
        <v>0</v>
      </c>
      <c r="AL4" s="18"/>
      <c r="AM4" s="18">
        <f t="shared" ref="AM4:AM41" si="16">IF(ISBLANK(AL4),0,(AM$3*(101+(1000* LOG(AL$3,10) )-(1000*LOG(AL4,10)))))</f>
        <v>0</v>
      </c>
      <c r="AN4" s="18"/>
      <c r="AO4" s="18">
        <f t="shared" ref="AO4:AO41" si="17">IF(ISBLANK(AN4),0,(AO$3*(101+(1000* LOG(AN$3,10) )-(1000*LOG(AN4,10)))))</f>
        <v>0</v>
      </c>
      <c r="AP4" s="18"/>
      <c r="AQ4" s="18">
        <f t="shared" ref="AQ4:AQ41" si="18">IF(ISBLANK(AP4),0,(AQ$3*(101+(1000* LOG(AP$3,10) )-(1000*LOG(AP4,10)))))</f>
        <v>0</v>
      </c>
      <c r="AR4" s="18"/>
      <c r="AS4" s="18">
        <f t="shared" ref="AS4:AS41" si="19">IF(ISBLANK(AR4),0,(AS$3*(101+(1000* LOG(AR$3,10) )-(1000*LOG(AR4,10)))))</f>
        <v>0</v>
      </c>
      <c r="AT4" s="18"/>
      <c r="AU4" s="18">
        <f t="shared" ref="AU4:AU41" si="20">IF(ISBLANK(AT4),0,(AU$3*(101+(1000* LOG(AT$3,10) )-(1000*LOG(AT4,10)))))</f>
        <v>0</v>
      </c>
    </row>
    <row r="5" spans="1:47" x14ac:dyDescent="0.2">
      <c r="A5" s="3">
        <v>2</v>
      </c>
      <c r="B5" s="17" t="s">
        <v>52</v>
      </c>
      <c r="C5" s="17" t="s">
        <v>53</v>
      </c>
      <c r="D5" s="3" t="s">
        <v>49</v>
      </c>
      <c r="E5" s="17" t="s">
        <v>50</v>
      </c>
      <c r="F5" s="3">
        <v>1</v>
      </c>
      <c r="G5" s="17" t="s">
        <v>51</v>
      </c>
      <c r="H5" s="3"/>
      <c r="I5" s="18">
        <f t="shared" si="0"/>
        <v>2</v>
      </c>
      <c r="J5" s="18">
        <f t="shared" si="1"/>
        <v>1633.3637641589871</v>
      </c>
      <c r="K5" s="18">
        <f>SUMPRODUCT(LARGE((O5, Q5, S5, U5, W5, Y5, AA5, AC5, AE5, AG5, AI5, AK5, AM5, AO5, AQ5, AS5, AU5),{1;2;3;4;5}))</f>
        <v>1633.3637641589871</v>
      </c>
      <c r="L5" s="18" t="str">
        <f t="shared" si="2"/>
        <v/>
      </c>
      <c r="M5" s="18">
        <f t="shared" si="3"/>
        <v>1633.3637641589871</v>
      </c>
      <c r="N5" s="18"/>
      <c r="O5" s="18">
        <f t="shared" si="4"/>
        <v>0</v>
      </c>
      <c r="P5" s="18">
        <v>6</v>
      </c>
      <c r="Q5" s="18">
        <f t="shared" si="5"/>
        <v>578.12125471966226</v>
      </c>
      <c r="R5" s="18"/>
      <c r="S5" s="18">
        <f t="shared" si="6"/>
        <v>0</v>
      </c>
      <c r="T5" s="18"/>
      <c r="U5" s="18">
        <f t="shared" si="7"/>
        <v>0</v>
      </c>
      <c r="V5" s="18">
        <v>2</v>
      </c>
      <c r="W5" s="18">
        <f t="shared" si="8"/>
        <v>1055.2425094393247</v>
      </c>
      <c r="X5" s="18"/>
      <c r="Y5" s="18">
        <f t="shared" si="9"/>
        <v>0</v>
      </c>
      <c r="Z5" s="18"/>
      <c r="AA5" s="18">
        <f t="shared" si="10"/>
        <v>0</v>
      </c>
      <c r="AB5" s="18"/>
      <c r="AC5" s="18">
        <f t="shared" si="11"/>
        <v>0</v>
      </c>
      <c r="AD5" s="18"/>
      <c r="AE5" s="18">
        <f t="shared" si="12"/>
        <v>0</v>
      </c>
      <c r="AF5" s="18"/>
      <c r="AG5" s="18">
        <f t="shared" si="13"/>
        <v>0</v>
      </c>
      <c r="AH5" s="18"/>
      <c r="AI5" s="18">
        <f t="shared" si="14"/>
        <v>0</v>
      </c>
      <c r="AJ5" s="18"/>
      <c r="AK5" s="18">
        <f t="shared" si="15"/>
        <v>0</v>
      </c>
      <c r="AL5" s="18"/>
      <c r="AM5" s="18">
        <f t="shared" si="16"/>
        <v>0</v>
      </c>
      <c r="AN5" s="18"/>
      <c r="AO5" s="18">
        <f t="shared" si="17"/>
        <v>0</v>
      </c>
      <c r="AP5" s="18"/>
      <c r="AQ5" s="18">
        <f t="shared" si="18"/>
        <v>0</v>
      </c>
      <c r="AR5" s="18"/>
      <c r="AS5" s="18">
        <f t="shared" si="19"/>
        <v>0</v>
      </c>
      <c r="AT5" s="18"/>
      <c r="AU5" s="18">
        <f t="shared" si="20"/>
        <v>0</v>
      </c>
    </row>
    <row r="6" spans="1:47" x14ac:dyDescent="0.2">
      <c r="A6" s="3">
        <v>3</v>
      </c>
      <c r="B6" s="17" t="s">
        <v>54</v>
      </c>
      <c r="C6" s="17" t="s">
        <v>55</v>
      </c>
      <c r="D6" s="3" t="s">
        <v>49</v>
      </c>
      <c r="E6" s="17" t="s">
        <v>56</v>
      </c>
      <c r="F6" s="3">
        <v>2</v>
      </c>
      <c r="G6" s="17" t="s">
        <v>57</v>
      </c>
      <c r="H6" s="3"/>
      <c r="I6" s="18">
        <f t="shared" si="0"/>
        <v>2</v>
      </c>
      <c r="J6" s="18">
        <f t="shared" si="1"/>
        <v>1544.4226808222058</v>
      </c>
      <c r="K6" s="18">
        <f>SUMPRODUCT(LARGE((O6, Q6, S6, U6, W6, Y6, AA6, AC6, AE6, AG6, AI6, AK6, AM6, AO6, AQ6, AS6, AU6),{1;2;3;4;5}))</f>
        <v>1544.4226808222058</v>
      </c>
      <c r="L6" s="18" t="str">
        <f t="shared" si="2"/>
        <v/>
      </c>
      <c r="M6" s="18">
        <f t="shared" si="3"/>
        <v>1544.4226808222058</v>
      </c>
      <c r="N6" s="18">
        <v>3</v>
      </c>
      <c r="O6" s="18">
        <f t="shared" si="4"/>
        <v>402.02999566398108</v>
      </c>
      <c r="P6" s="18"/>
      <c r="Q6" s="18">
        <f t="shared" si="5"/>
        <v>0</v>
      </c>
      <c r="R6" s="18">
        <v>1</v>
      </c>
      <c r="S6" s="18">
        <f t="shared" si="6"/>
        <v>1142.3926851582248</v>
      </c>
      <c r="T6" s="18"/>
      <c r="U6" s="18">
        <f t="shared" si="7"/>
        <v>0</v>
      </c>
      <c r="V6" s="18"/>
      <c r="W6" s="18">
        <f t="shared" si="8"/>
        <v>0</v>
      </c>
      <c r="X6" s="18"/>
      <c r="Y6" s="18">
        <f t="shared" si="9"/>
        <v>0</v>
      </c>
      <c r="Z6" s="18"/>
      <c r="AA6" s="18">
        <f t="shared" si="10"/>
        <v>0</v>
      </c>
      <c r="AB6" s="18"/>
      <c r="AC6" s="18">
        <f t="shared" si="11"/>
        <v>0</v>
      </c>
      <c r="AD6" s="18"/>
      <c r="AE6" s="18">
        <f t="shared" si="12"/>
        <v>0</v>
      </c>
      <c r="AF6" s="18"/>
      <c r="AG6" s="18">
        <f t="shared" si="13"/>
        <v>0</v>
      </c>
      <c r="AH6" s="18"/>
      <c r="AI6" s="18">
        <f t="shared" si="14"/>
        <v>0</v>
      </c>
      <c r="AJ6" s="18"/>
      <c r="AK6" s="18">
        <f t="shared" si="15"/>
        <v>0</v>
      </c>
      <c r="AL6" s="18"/>
      <c r="AM6" s="18">
        <f t="shared" si="16"/>
        <v>0</v>
      </c>
      <c r="AN6" s="18"/>
      <c r="AO6" s="18">
        <f t="shared" si="17"/>
        <v>0</v>
      </c>
      <c r="AP6" s="18"/>
      <c r="AQ6" s="18">
        <f t="shared" si="18"/>
        <v>0</v>
      </c>
      <c r="AR6" s="18"/>
      <c r="AS6" s="18">
        <f t="shared" si="19"/>
        <v>0</v>
      </c>
      <c r="AT6" s="18"/>
      <c r="AU6" s="18">
        <f t="shared" si="20"/>
        <v>0</v>
      </c>
    </row>
    <row r="7" spans="1:47" x14ac:dyDescent="0.2">
      <c r="A7" s="3">
        <v>4</v>
      </c>
      <c r="B7" s="17" t="s">
        <v>58</v>
      </c>
      <c r="C7" s="17" t="s">
        <v>59</v>
      </c>
      <c r="D7" s="3" t="s">
        <v>49</v>
      </c>
      <c r="E7" s="17" t="s">
        <v>56</v>
      </c>
      <c r="F7" s="3">
        <v>2</v>
      </c>
      <c r="G7" s="17" t="s">
        <v>60</v>
      </c>
      <c r="H7" s="3"/>
      <c r="I7" s="18">
        <f t="shared" si="0"/>
        <v>2</v>
      </c>
      <c r="J7" s="18">
        <f t="shared" si="1"/>
        <v>1419.4839442139059</v>
      </c>
      <c r="K7" s="18">
        <f>SUMPRODUCT(LARGE((O7, Q7, S7, U7, W7, Y7, AA7, AC7, AE7, AG7, AI7, AK7, AM7, AO7, AQ7, AS7, AU7),{1;2;3;4;5}))</f>
        <v>1419.4839442139059</v>
      </c>
      <c r="L7" s="18" t="str">
        <f t="shared" si="2"/>
        <v/>
      </c>
      <c r="M7" s="18">
        <f t="shared" si="3"/>
        <v>1419.4839442139059</v>
      </c>
      <c r="N7" s="18">
        <v>2</v>
      </c>
      <c r="O7" s="18">
        <f t="shared" si="4"/>
        <v>578.12125471966237</v>
      </c>
      <c r="P7" s="18"/>
      <c r="Q7" s="18">
        <f t="shared" si="5"/>
        <v>0</v>
      </c>
      <c r="R7" s="18">
        <v>2</v>
      </c>
      <c r="S7" s="18">
        <f t="shared" si="6"/>
        <v>841.36268949424368</v>
      </c>
      <c r="T7" s="18"/>
      <c r="U7" s="18">
        <f t="shared" si="7"/>
        <v>0</v>
      </c>
      <c r="V7" s="18"/>
      <c r="W7" s="18">
        <f t="shared" si="8"/>
        <v>0</v>
      </c>
      <c r="X7" s="18"/>
      <c r="Y7" s="18">
        <f t="shared" si="9"/>
        <v>0</v>
      </c>
      <c r="Z7" s="18"/>
      <c r="AA7" s="18">
        <f t="shared" si="10"/>
        <v>0</v>
      </c>
      <c r="AB7" s="18"/>
      <c r="AC7" s="18">
        <f t="shared" si="11"/>
        <v>0</v>
      </c>
      <c r="AD7" s="18"/>
      <c r="AE7" s="18">
        <f t="shared" si="12"/>
        <v>0</v>
      </c>
      <c r="AF7" s="18"/>
      <c r="AG7" s="18">
        <f t="shared" si="13"/>
        <v>0</v>
      </c>
      <c r="AH7" s="18"/>
      <c r="AI7" s="18">
        <f t="shared" si="14"/>
        <v>0</v>
      </c>
      <c r="AJ7" s="18"/>
      <c r="AK7" s="18">
        <f t="shared" si="15"/>
        <v>0</v>
      </c>
      <c r="AL7" s="18"/>
      <c r="AM7" s="18">
        <f t="shared" si="16"/>
        <v>0</v>
      </c>
      <c r="AN7" s="18"/>
      <c r="AO7" s="18">
        <f t="shared" si="17"/>
        <v>0</v>
      </c>
      <c r="AP7" s="18"/>
      <c r="AQ7" s="18">
        <f t="shared" si="18"/>
        <v>0</v>
      </c>
      <c r="AR7" s="18"/>
      <c r="AS7" s="18">
        <f t="shared" si="19"/>
        <v>0</v>
      </c>
      <c r="AT7" s="18"/>
      <c r="AU7" s="18">
        <f t="shared" si="20"/>
        <v>0</v>
      </c>
    </row>
    <row r="8" spans="1:47" x14ac:dyDescent="0.2">
      <c r="A8" s="3">
        <v>5</v>
      </c>
      <c r="B8" s="17" t="s">
        <v>61</v>
      </c>
      <c r="C8" s="17" t="s">
        <v>62</v>
      </c>
      <c r="D8" s="3" t="s">
        <v>63</v>
      </c>
      <c r="E8" s="17" t="s">
        <v>64</v>
      </c>
      <c r="F8" s="3">
        <v>3</v>
      </c>
      <c r="G8" s="17"/>
      <c r="H8" s="3"/>
      <c r="I8" s="18">
        <f t="shared" si="0"/>
        <v>2</v>
      </c>
      <c r="J8" s="18">
        <f t="shared" si="1"/>
        <v>1314.6050015345741</v>
      </c>
      <c r="K8" s="18">
        <f>SUMPRODUCT(LARGE((O8, Q8, S8, U8, W8, Y8, AA8, AC8, AE8, AG8, AI8, AK8, AM8, AO8, AQ8, AS8, AU8),{1;2;3;4;5}))</f>
        <v>1314.6050015345741</v>
      </c>
      <c r="L8" s="18" t="str">
        <f t="shared" si="2"/>
        <v>J</v>
      </c>
      <c r="M8" s="18">
        <f t="shared" si="3"/>
        <v>1380.3352516113027</v>
      </c>
      <c r="N8" s="18"/>
      <c r="O8" s="18">
        <f t="shared" si="4"/>
        <v>0</v>
      </c>
      <c r="P8" s="18">
        <v>5</v>
      </c>
      <c r="Q8" s="18">
        <f t="shared" si="5"/>
        <v>657.30250076728703</v>
      </c>
      <c r="R8" s="18"/>
      <c r="S8" s="18">
        <f t="shared" si="6"/>
        <v>0</v>
      </c>
      <c r="T8" s="18"/>
      <c r="U8" s="18">
        <f t="shared" si="7"/>
        <v>0</v>
      </c>
      <c r="V8" s="18">
        <v>5</v>
      </c>
      <c r="W8" s="18">
        <f t="shared" si="8"/>
        <v>657.30250076728703</v>
      </c>
      <c r="X8" s="18"/>
      <c r="Y8" s="18">
        <f t="shared" si="9"/>
        <v>0</v>
      </c>
      <c r="Z8" s="18"/>
      <c r="AA8" s="18">
        <f t="shared" si="10"/>
        <v>0</v>
      </c>
      <c r="AB8" s="18"/>
      <c r="AC8" s="18">
        <f t="shared" si="11"/>
        <v>0</v>
      </c>
      <c r="AD8" s="18"/>
      <c r="AE8" s="18">
        <f t="shared" si="12"/>
        <v>0</v>
      </c>
      <c r="AF8" s="18"/>
      <c r="AG8" s="18">
        <f t="shared" si="13"/>
        <v>0</v>
      </c>
      <c r="AH8" s="18"/>
      <c r="AI8" s="18">
        <f t="shared" si="14"/>
        <v>0</v>
      </c>
      <c r="AJ8" s="18"/>
      <c r="AK8" s="18">
        <f t="shared" si="15"/>
        <v>0</v>
      </c>
      <c r="AL8" s="18"/>
      <c r="AM8" s="18">
        <f t="shared" si="16"/>
        <v>0</v>
      </c>
      <c r="AN8" s="18"/>
      <c r="AO8" s="18">
        <f t="shared" si="17"/>
        <v>0</v>
      </c>
      <c r="AP8" s="18"/>
      <c r="AQ8" s="18">
        <f t="shared" si="18"/>
        <v>0</v>
      </c>
      <c r="AR8" s="18"/>
      <c r="AS8" s="18">
        <f t="shared" si="19"/>
        <v>0</v>
      </c>
      <c r="AT8" s="18"/>
      <c r="AU8" s="18">
        <f t="shared" si="20"/>
        <v>0</v>
      </c>
    </row>
    <row r="9" spans="1:47" x14ac:dyDescent="0.2">
      <c r="A9" s="3">
        <v>6</v>
      </c>
      <c r="B9" s="17" t="s">
        <v>65</v>
      </c>
      <c r="C9" s="17" t="s">
        <v>66</v>
      </c>
      <c r="D9" s="3" t="s">
        <v>49</v>
      </c>
      <c r="E9" s="17" t="s">
        <v>50</v>
      </c>
      <c r="F9" s="3">
        <v>1</v>
      </c>
      <c r="G9" s="17" t="s">
        <v>60</v>
      </c>
      <c r="H9" s="3"/>
      <c r="I9" s="18">
        <f t="shared" si="0"/>
        <v>1</v>
      </c>
      <c r="J9" s="18">
        <f t="shared" si="1"/>
        <v>1055.2425094393247</v>
      </c>
      <c r="K9" s="18">
        <f>SUMPRODUCT(LARGE((O9, Q9, S9, U9, W9, Y9, AA9, AC9, AE9, AG9, AI9, AK9, AM9, AO9, AQ9, AS9, AU9),{1;2;3;4;5}))</f>
        <v>1055.2425094393247</v>
      </c>
      <c r="L9" s="18" t="str">
        <f t="shared" si="2"/>
        <v/>
      </c>
      <c r="M9" s="18">
        <f t="shared" si="3"/>
        <v>1055.2425094393247</v>
      </c>
      <c r="N9" s="18"/>
      <c r="O9" s="18">
        <f t="shared" si="4"/>
        <v>0</v>
      </c>
      <c r="P9" s="18">
        <v>2</v>
      </c>
      <c r="Q9" s="18">
        <f t="shared" si="5"/>
        <v>1055.2425094393247</v>
      </c>
      <c r="R9" s="18"/>
      <c r="S9" s="18">
        <f t="shared" si="6"/>
        <v>0</v>
      </c>
      <c r="T9" s="18"/>
      <c r="U9" s="18">
        <f t="shared" si="7"/>
        <v>0</v>
      </c>
      <c r="V9" s="18"/>
      <c r="W9" s="18">
        <f t="shared" si="8"/>
        <v>0</v>
      </c>
      <c r="X9" s="18"/>
      <c r="Y9" s="18">
        <f t="shared" si="9"/>
        <v>0</v>
      </c>
      <c r="Z9" s="18"/>
      <c r="AA9" s="18">
        <f t="shared" si="10"/>
        <v>0</v>
      </c>
      <c r="AB9" s="18"/>
      <c r="AC9" s="18">
        <f t="shared" si="11"/>
        <v>0</v>
      </c>
      <c r="AD9" s="18"/>
      <c r="AE9" s="18">
        <f t="shared" si="12"/>
        <v>0</v>
      </c>
      <c r="AF9" s="18"/>
      <c r="AG9" s="18">
        <f t="shared" si="13"/>
        <v>0</v>
      </c>
      <c r="AH9" s="18"/>
      <c r="AI9" s="18">
        <f t="shared" si="14"/>
        <v>0</v>
      </c>
      <c r="AJ9" s="18"/>
      <c r="AK9" s="18">
        <f t="shared" si="15"/>
        <v>0</v>
      </c>
      <c r="AL9" s="18"/>
      <c r="AM9" s="18">
        <f t="shared" si="16"/>
        <v>0</v>
      </c>
      <c r="AN9" s="18"/>
      <c r="AO9" s="18">
        <f t="shared" si="17"/>
        <v>0</v>
      </c>
      <c r="AP9" s="18"/>
      <c r="AQ9" s="18">
        <f t="shared" si="18"/>
        <v>0</v>
      </c>
      <c r="AR9" s="18"/>
      <c r="AS9" s="18">
        <f t="shared" si="19"/>
        <v>0</v>
      </c>
      <c r="AT9" s="18"/>
      <c r="AU9" s="18">
        <f t="shared" si="20"/>
        <v>0</v>
      </c>
    </row>
    <row r="10" spans="1:47" x14ac:dyDescent="0.2">
      <c r="A10" s="3">
        <v>7</v>
      </c>
      <c r="B10" s="17" t="s">
        <v>67</v>
      </c>
      <c r="C10" s="17" t="s">
        <v>68</v>
      </c>
      <c r="D10" s="3" t="s">
        <v>49</v>
      </c>
      <c r="E10" s="17" t="s">
        <v>50</v>
      </c>
      <c r="F10" s="3">
        <v>1</v>
      </c>
      <c r="G10" s="17" t="s">
        <v>51</v>
      </c>
      <c r="H10" s="3"/>
      <c r="I10" s="18">
        <f t="shared" si="0"/>
        <v>2</v>
      </c>
      <c r="J10" s="18">
        <f t="shared" si="1"/>
        <v>995.25582417972225</v>
      </c>
      <c r="K10" s="18">
        <f>SUMPRODUCT(LARGE((O10, Q10, S10, U10, W10, Y10, AA10, AC10, AE10, AG10, AI10, AK10, AM10, AO10, AQ10, AS10, AU10),{1;2;3;4;5}))</f>
        <v>995.25582417972225</v>
      </c>
      <c r="L10" s="18" t="str">
        <f t="shared" si="2"/>
        <v>J</v>
      </c>
      <c r="M10" s="18">
        <f t="shared" si="3"/>
        <v>1045.0186153887084</v>
      </c>
      <c r="N10" s="18"/>
      <c r="O10" s="18">
        <f t="shared" si="4"/>
        <v>0</v>
      </c>
      <c r="P10" s="18">
        <v>9</v>
      </c>
      <c r="Q10" s="18">
        <f t="shared" si="5"/>
        <v>402.02999566398091</v>
      </c>
      <c r="R10" s="18"/>
      <c r="S10" s="18">
        <f t="shared" si="6"/>
        <v>0</v>
      </c>
      <c r="T10" s="18">
        <v>11</v>
      </c>
      <c r="U10" s="18">
        <f t="shared" si="7"/>
        <v>593.22582851574134</v>
      </c>
      <c r="V10" s="18"/>
      <c r="W10" s="18">
        <f t="shared" si="8"/>
        <v>0</v>
      </c>
      <c r="X10" s="18"/>
      <c r="Y10" s="18">
        <f t="shared" si="9"/>
        <v>0</v>
      </c>
      <c r="Z10" s="18"/>
      <c r="AA10" s="18">
        <f t="shared" si="10"/>
        <v>0</v>
      </c>
      <c r="AB10" s="18"/>
      <c r="AC10" s="18">
        <f t="shared" si="11"/>
        <v>0</v>
      </c>
      <c r="AD10" s="18"/>
      <c r="AE10" s="18">
        <f t="shared" si="12"/>
        <v>0</v>
      </c>
      <c r="AF10" s="18"/>
      <c r="AG10" s="18">
        <f t="shared" si="13"/>
        <v>0</v>
      </c>
      <c r="AH10" s="18"/>
      <c r="AI10" s="18">
        <f t="shared" si="14"/>
        <v>0</v>
      </c>
      <c r="AJ10" s="18"/>
      <c r="AK10" s="18">
        <f t="shared" si="15"/>
        <v>0</v>
      </c>
      <c r="AL10" s="18"/>
      <c r="AM10" s="18">
        <f t="shared" si="16"/>
        <v>0</v>
      </c>
      <c r="AN10" s="18"/>
      <c r="AO10" s="18">
        <f t="shared" si="17"/>
        <v>0</v>
      </c>
      <c r="AP10" s="18"/>
      <c r="AQ10" s="18">
        <f t="shared" si="18"/>
        <v>0</v>
      </c>
      <c r="AR10" s="18"/>
      <c r="AS10" s="18">
        <f t="shared" si="19"/>
        <v>0</v>
      </c>
      <c r="AT10" s="18"/>
      <c r="AU10" s="18">
        <f t="shared" si="20"/>
        <v>0</v>
      </c>
    </row>
    <row r="11" spans="1:47" x14ac:dyDescent="0.2">
      <c r="A11" s="3">
        <v>8</v>
      </c>
      <c r="B11" s="17" t="s">
        <v>69</v>
      </c>
      <c r="C11" s="17" t="s">
        <v>70</v>
      </c>
      <c r="D11" s="3" t="s">
        <v>49</v>
      </c>
      <c r="E11" s="17" t="s">
        <v>50</v>
      </c>
      <c r="F11" s="3">
        <v>1</v>
      </c>
      <c r="G11" s="17" t="s">
        <v>51</v>
      </c>
      <c r="H11" s="3"/>
      <c r="I11" s="18">
        <f t="shared" si="0"/>
        <v>2</v>
      </c>
      <c r="J11" s="18">
        <f t="shared" si="1"/>
        <v>1031.3037728310246</v>
      </c>
      <c r="K11" s="18">
        <f>SUMPRODUCT(LARGE((O11, Q11, S11, U11, W11, Y11, AA11, AC11, AE11, AG11, AI11, AK11, AM11, AO11, AQ11, AS11, AU11),{1;2;3;4;5}))</f>
        <v>1031.3037728310246</v>
      </c>
      <c r="L11" s="18" t="str">
        <f t="shared" si="2"/>
        <v/>
      </c>
      <c r="M11" s="18">
        <f t="shared" si="3"/>
        <v>1031.3037728310246</v>
      </c>
      <c r="N11" s="18"/>
      <c r="O11" s="18">
        <f t="shared" si="4"/>
        <v>0</v>
      </c>
      <c r="P11" s="18">
        <v>8</v>
      </c>
      <c r="Q11" s="18">
        <f t="shared" si="5"/>
        <v>453.18251811136236</v>
      </c>
      <c r="R11" s="18"/>
      <c r="S11" s="18">
        <f t="shared" si="6"/>
        <v>0</v>
      </c>
      <c r="T11" s="18"/>
      <c r="U11" s="18">
        <f t="shared" si="7"/>
        <v>0</v>
      </c>
      <c r="V11" s="18">
        <v>6</v>
      </c>
      <c r="W11" s="18">
        <f t="shared" si="8"/>
        <v>578.12125471966226</v>
      </c>
      <c r="X11" s="18"/>
      <c r="Y11" s="18">
        <f t="shared" si="9"/>
        <v>0</v>
      </c>
      <c r="Z11" s="18"/>
      <c r="AA11" s="18">
        <f t="shared" si="10"/>
        <v>0</v>
      </c>
      <c r="AB11" s="18"/>
      <c r="AC11" s="18">
        <f t="shared" si="11"/>
        <v>0</v>
      </c>
      <c r="AD11" s="18"/>
      <c r="AE11" s="18">
        <f t="shared" si="12"/>
        <v>0</v>
      </c>
      <c r="AF11" s="18"/>
      <c r="AG11" s="18">
        <f t="shared" si="13"/>
        <v>0</v>
      </c>
      <c r="AH11" s="18"/>
      <c r="AI11" s="18">
        <f t="shared" si="14"/>
        <v>0</v>
      </c>
      <c r="AJ11" s="18"/>
      <c r="AK11" s="18">
        <f t="shared" si="15"/>
        <v>0</v>
      </c>
      <c r="AL11" s="18"/>
      <c r="AM11" s="18">
        <f t="shared" si="16"/>
        <v>0</v>
      </c>
      <c r="AN11" s="18"/>
      <c r="AO11" s="18">
        <f t="shared" si="17"/>
        <v>0</v>
      </c>
      <c r="AP11" s="18"/>
      <c r="AQ11" s="18">
        <f t="shared" si="18"/>
        <v>0</v>
      </c>
      <c r="AR11" s="18"/>
      <c r="AS11" s="18">
        <f t="shared" si="19"/>
        <v>0</v>
      </c>
      <c r="AT11" s="18"/>
      <c r="AU11" s="18">
        <f t="shared" si="20"/>
        <v>0</v>
      </c>
    </row>
    <row r="12" spans="1:47" x14ac:dyDescent="0.2">
      <c r="A12" s="3">
        <v>9</v>
      </c>
      <c r="B12" s="17" t="s">
        <v>71</v>
      </c>
      <c r="C12" s="17" t="s">
        <v>72</v>
      </c>
      <c r="D12" s="3" t="s">
        <v>49</v>
      </c>
      <c r="E12" s="17" t="s">
        <v>50</v>
      </c>
      <c r="F12" s="3">
        <v>1</v>
      </c>
      <c r="G12" s="17" t="s">
        <v>57</v>
      </c>
      <c r="H12" s="3"/>
      <c r="I12" s="18">
        <f t="shared" si="0"/>
        <v>2</v>
      </c>
      <c r="J12" s="18">
        <f t="shared" si="1"/>
        <v>1022.348930178098</v>
      </c>
      <c r="K12" s="18">
        <f>SUMPRODUCT(LARGE((O12, Q12, S12, U12, W12, Y12, AA12, AC12, AE12, AG12, AI12, AK12, AM12, AO12, AQ12, AS12, AU12),{1;2;3;4;5}))</f>
        <v>1022.348930178098</v>
      </c>
      <c r="L12" s="18" t="str">
        <f t="shared" si="2"/>
        <v/>
      </c>
      <c r="M12" s="18">
        <f t="shared" si="3"/>
        <v>1022.348930178098</v>
      </c>
      <c r="N12" s="18"/>
      <c r="O12" s="18">
        <f t="shared" si="4"/>
        <v>0</v>
      </c>
      <c r="P12" s="18">
        <v>7</v>
      </c>
      <c r="Q12" s="18">
        <f t="shared" si="5"/>
        <v>511.17446508904902</v>
      </c>
      <c r="R12" s="18"/>
      <c r="S12" s="18">
        <f t="shared" si="6"/>
        <v>0</v>
      </c>
      <c r="T12" s="18"/>
      <c r="U12" s="18">
        <f t="shared" si="7"/>
        <v>0</v>
      </c>
      <c r="V12" s="18">
        <v>7</v>
      </c>
      <c r="W12" s="18">
        <f t="shared" si="8"/>
        <v>511.17446508904902</v>
      </c>
      <c r="X12" s="18"/>
      <c r="Y12" s="18">
        <f t="shared" si="9"/>
        <v>0</v>
      </c>
      <c r="Z12" s="18"/>
      <c r="AA12" s="18">
        <f t="shared" si="10"/>
        <v>0</v>
      </c>
      <c r="AB12" s="18"/>
      <c r="AC12" s="18">
        <f t="shared" si="11"/>
        <v>0</v>
      </c>
      <c r="AD12" s="18"/>
      <c r="AE12" s="18">
        <f t="shared" si="12"/>
        <v>0</v>
      </c>
      <c r="AF12" s="18"/>
      <c r="AG12" s="18">
        <f t="shared" si="13"/>
        <v>0</v>
      </c>
      <c r="AH12" s="18"/>
      <c r="AI12" s="18">
        <f t="shared" si="14"/>
        <v>0</v>
      </c>
      <c r="AJ12" s="18"/>
      <c r="AK12" s="18">
        <f t="shared" si="15"/>
        <v>0</v>
      </c>
      <c r="AL12" s="18"/>
      <c r="AM12" s="18">
        <f t="shared" si="16"/>
        <v>0</v>
      </c>
      <c r="AN12" s="18"/>
      <c r="AO12" s="18">
        <f t="shared" si="17"/>
        <v>0</v>
      </c>
      <c r="AP12" s="18"/>
      <c r="AQ12" s="18">
        <f t="shared" si="18"/>
        <v>0</v>
      </c>
      <c r="AR12" s="18"/>
      <c r="AS12" s="18">
        <f t="shared" si="19"/>
        <v>0</v>
      </c>
      <c r="AT12" s="18"/>
      <c r="AU12" s="18">
        <f t="shared" si="20"/>
        <v>0</v>
      </c>
    </row>
    <row r="13" spans="1:47" x14ac:dyDescent="0.2">
      <c r="A13" s="3">
        <v>10</v>
      </c>
      <c r="B13" s="17" t="s">
        <v>73</v>
      </c>
      <c r="C13" s="17" t="s">
        <v>74</v>
      </c>
      <c r="D13" s="3" t="s">
        <v>49</v>
      </c>
      <c r="E13" s="17" t="s">
        <v>56</v>
      </c>
      <c r="F13" s="3">
        <v>2</v>
      </c>
      <c r="G13" s="17" t="s">
        <v>57</v>
      </c>
      <c r="H13" s="3"/>
      <c r="I13" s="18">
        <f t="shared" si="0"/>
        <v>1</v>
      </c>
      <c r="J13" s="18">
        <f t="shared" si="1"/>
        <v>879.15125038364351</v>
      </c>
      <c r="K13" s="18">
        <f>SUMPRODUCT(LARGE((O13, Q13, S13, U13, W13, Y13, AA13, AC13, AE13, AG13, AI13, AK13, AM13, AO13, AQ13, AS13, AU13),{1;2;3;4;5}))</f>
        <v>879.15125038364351</v>
      </c>
      <c r="L13" s="18" t="str">
        <f t="shared" si="2"/>
        <v/>
      </c>
      <c r="M13" s="18">
        <f t="shared" si="3"/>
        <v>879.15125038364351</v>
      </c>
      <c r="N13" s="18">
        <v>1</v>
      </c>
      <c r="O13" s="18">
        <f t="shared" si="4"/>
        <v>879.15125038364351</v>
      </c>
      <c r="P13" s="18"/>
      <c r="Q13" s="18">
        <f t="shared" si="5"/>
        <v>0</v>
      </c>
      <c r="R13" s="18"/>
      <c r="S13" s="18">
        <f t="shared" si="6"/>
        <v>0</v>
      </c>
      <c r="T13" s="18"/>
      <c r="U13" s="18">
        <f t="shared" si="7"/>
        <v>0</v>
      </c>
      <c r="V13" s="18"/>
      <c r="W13" s="18">
        <f t="shared" si="8"/>
        <v>0</v>
      </c>
      <c r="X13" s="18"/>
      <c r="Y13" s="18">
        <f t="shared" si="9"/>
        <v>0</v>
      </c>
      <c r="Z13" s="18"/>
      <c r="AA13" s="18">
        <f t="shared" si="10"/>
        <v>0</v>
      </c>
      <c r="AB13" s="18"/>
      <c r="AC13" s="18">
        <f t="shared" si="11"/>
        <v>0</v>
      </c>
      <c r="AD13" s="18"/>
      <c r="AE13" s="18">
        <f t="shared" si="12"/>
        <v>0</v>
      </c>
      <c r="AF13" s="18"/>
      <c r="AG13" s="18">
        <f t="shared" si="13"/>
        <v>0</v>
      </c>
      <c r="AH13" s="18"/>
      <c r="AI13" s="18">
        <f t="shared" si="14"/>
        <v>0</v>
      </c>
      <c r="AJ13" s="18"/>
      <c r="AK13" s="18">
        <f t="shared" si="15"/>
        <v>0</v>
      </c>
      <c r="AL13" s="18"/>
      <c r="AM13" s="18">
        <f t="shared" si="16"/>
        <v>0</v>
      </c>
      <c r="AN13" s="18"/>
      <c r="AO13" s="18">
        <f t="shared" si="17"/>
        <v>0</v>
      </c>
      <c r="AP13" s="18"/>
      <c r="AQ13" s="18">
        <f t="shared" si="18"/>
        <v>0</v>
      </c>
      <c r="AR13" s="18"/>
      <c r="AS13" s="18">
        <f t="shared" si="19"/>
        <v>0</v>
      </c>
      <c r="AT13" s="18"/>
      <c r="AU13" s="18">
        <f t="shared" si="20"/>
        <v>0</v>
      </c>
    </row>
    <row r="14" spans="1:47" x14ac:dyDescent="0.2">
      <c r="A14" s="3">
        <v>11</v>
      </c>
      <c r="B14" s="17" t="s">
        <v>75</v>
      </c>
      <c r="C14" s="17" t="s">
        <v>76</v>
      </c>
      <c r="D14" s="3" t="s">
        <v>49</v>
      </c>
      <c r="E14" s="17" t="s">
        <v>50</v>
      </c>
      <c r="F14" s="3">
        <v>1</v>
      </c>
      <c r="G14" s="17" t="s">
        <v>51</v>
      </c>
      <c r="H14" s="3"/>
      <c r="I14" s="18">
        <f t="shared" si="0"/>
        <v>1</v>
      </c>
      <c r="J14" s="18">
        <f t="shared" si="1"/>
        <v>879.1512503836434</v>
      </c>
      <c r="K14" s="18">
        <f>SUMPRODUCT(LARGE((O14, Q14, S14, U14, W14, Y14, AA14, AC14, AE14, AG14, AI14, AK14, AM14, AO14, AQ14, AS14, AU14),{1;2;3;4;5}))</f>
        <v>879.1512503836434</v>
      </c>
      <c r="L14" s="18" t="str">
        <f t="shared" si="2"/>
        <v/>
      </c>
      <c r="M14" s="18">
        <f t="shared" si="3"/>
        <v>879.1512503836434</v>
      </c>
      <c r="N14" s="18"/>
      <c r="O14" s="18">
        <f t="shared" si="4"/>
        <v>0</v>
      </c>
      <c r="P14" s="18">
        <v>3</v>
      </c>
      <c r="Q14" s="18">
        <f t="shared" si="5"/>
        <v>879.1512503836434</v>
      </c>
      <c r="R14" s="18"/>
      <c r="S14" s="18">
        <f t="shared" si="6"/>
        <v>0</v>
      </c>
      <c r="T14" s="18"/>
      <c r="U14" s="18">
        <f t="shared" si="7"/>
        <v>0</v>
      </c>
      <c r="V14" s="18"/>
      <c r="W14" s="18">
        <f t="shared" si="8"/>
        <v>0</v>
      </c>
      <c r="X14" s="18"/>
      <c r="Y14" s="18">
        <f t="shared" si="9"/>
        <v>0</v>
      </c>
      <c r="Z14" s="18"/>
      <c r="AA14" s="18">
        <f t="shared" si="10"/>
        <v>0</v>
      </c>
      <c r="AB14" s="18"/>
      <c r="AC14" s="18">
        <f t="shared" si="11"/>
        <v>0</v>
      </c>
      <c r="AD14" s="18"/>
      <c r="AE14" s="18">
        <f t="shared" si="12"/>
        <v>0</v>
      </c>
      <c r="AF14" s="18"/>
      <c r="AG14" s="18">
        <f t="shared" si="13"/>
        <v>0</v>
      </c>
      <c r="AH14" s="18"/>
      <c r="AI14" s="18">
        <f t="shared" si="14"/>
        <v>0</v>
      </c>
      <c r="AJ14" s="18"/>
      <c r="AK14" s="18">
        <f t="shared" si="15"/>
        <v>0</v>
      </c>
      <c r="AL14" s="18"/>
      <c r="AM14" s="18">
        <f t="shared" si="16"/>
        <v>0</v>
      </c>
      <c r="AN14" s="18"/>
      <c r="AO14" s="18">
        <f t="shared" si="17"/>
        <v>0</v>
      </c>
      <c r="AP14" s="18"/>
      <c r="AQ14" s="18">
        <f t="shared" si="18"/>
        <v>0</v>
      </c>
      <c r="AR14" s="18"/>
      <c r="AS14" s="18">
        <f t="shared" si="19"/>
        <v>0</v>
      </c>
      <c r="AT14" s="18"/>
      <c r="AU14" s="18">
        <f t="shared" si="20"/>
        <v>0</v>
      </c>
    </row>
    <row r="15" spans="1:47" x14ac:dyDescent="0.2">
      <c r="A15" s="3">
        <v>11</v>
      </c>
      <c r="B15" s="17" t="s">
        <v>77</v>
      </c>
      <c r="C15" s="17" t="s">
        <v>78</v>
      </c>
      <c r="D15" s="3" t="s">
        <v>49</v>
      </c>
      <c r="E15" s="17" t="s">
        <v>79</v>
      </c>
      <c r="F15" s="3">
        <v>1</v>
      </c>
      <c r="G15" s="17" t="s">
        <v>51</v>
      </c>
      <c r="H15" s="3"/>
      <c r="I15" s="18">
        <f t="shared" si="0"/>
        <v>1</v>
      </c>
      <c r="J15" s="18">
        <f t="shared" si="1"/>
        <v>879.1512503836434</v>
      </c>
      <c r="K15" s="18">
        <f>SUMPRODUCT(LARGE((O15, Q15, S15, U15, W15, Y15, AA15, AC15, AE15, AG15, AI15, AK15, AM15, AO15, AQ15, AS15, AU15),{1;2;3;4;5}))</f>
        <v>879.1512503836434</v>
      </c>
      <c r="L15" s="18" t="str">
        <f t="shared" si="2"/>
        <v/>
      </c>
      <c r="M15" s="18">
        <f t="shared" si="3"/>
        <v>879.1512503836434</v>
      </c>
      <c r="N15" s="18"/>
      <c r="O15" s="18">
        <f t="shared" si="4"/>
        <v>0</v>
      </c>
      <c r="P15" s="18"/>
      <c r="Q15" s="18">
        <f t="shared" si="5"/>
        <v>0</v>
      </c>
      <c r="R15" s="18"/>
      <c r="S15" s="18">
        <f t="shared" si="6"/>
        <v>0</v>
      </c>
      <c r="T15" s="18"/>
      <c r="U15" s="18">
        <f t="shared" si="7"/>
        <v>0</v>
      </c>
      <c r="V15" s="18">
        <v>3</v>
      </c>
      <c r="W15" s="18">
        <f t="shared" si="8"/>
        <v>879.1512503836434</v>
      </c>
      <c r="X15" s="18"/>
      <c r="Y15" s="18">
        <f t="shared" si="9"/>
        <v>0</v>
      </c>
      <c r="Z15" s="18"/>
      <c r="AA15" s="18">
        <f t="shared" si="10"/>
        <v>0</v>
      </c>
      <c r="AB15" s="18"/>
      <c r="AC15" s="18">
        <f t="shared" si="11"/>
        <v>0</v>
      </c>
      <c r="AD15" s="18"/>
      <c r="AE15" s="18">
        <f t="shared" si="12"/>
        <v>0</v>
      </c>
      <c r="AF15" s="18"/>
      <c r="AG15" s="18">
        <f t="shared" si="13"/>
        <v>0</v>
      </c>
      <c r="AH15" s="18"/>
      <c r="AI15" s="18">
        <f t="shared" si="14"/>
        <v>0</v>
      </c>
      <c r="AJ15" s="18"/>
      <c r="AK15" s="18">
        <f t="shared" si="15"/>
        <v>0</v>
      </c>
      <c r="AL15" s="18"/>
      <c r="AM15" s="18">
        <f t="shared" si="16"/>
        <v>0</v>
      </c>
      <c r="AN15" s="18"/>
      <c r="AO15" s="18">
        <f t="shared" si="17"/>
        <v>0</v>
      </c>
      <c r="AP15" s="18"/>
      <c r="AQ15" s="18">
        <f t="shared" si="18"/>
        <v>0</v>
      </c>
      <c r="AR15" s="18"/>
      <c r="AS15" s="18">
        <f t="shared" si="19"/>
        <v>0</v>
      </c>
      <c r="AT15" s="18"/>
      <c r="AU15" s="18">
        <f t="shared" si="20"/>
        <v>0</v>
      </c>
    </row>
    <row r="16" spans="1:47" x14ac:dyDescent="0.2">
      <c r="A16" s="3">
        <v>12</v>
      </c>
      <c r="B16" s="17" t="s">
        <v>80</v>
      </c>
      <c r="C16" s="17" t="s">
        <v>66</v>
      </c>
      <c r="D16" s="3" t="s">
        <v>49</v>
      </c>
      <c r="E16" s="17" t="s">
        <v>50</v>
      </c>
      <c r="F16" s="3">
        <v>1</v>
      </c>
      <c r="G16" s="17" t="s">
        <v>60</v>
      </c>
      <c r="H16" s="3"/>
      <c r="I16" s="18">
        <f t="shared" si="0"/>
        <v>3</v>
      </c>
      <c r="J16" s="18">
        <f t="shared" si="1"/>
        <v>821.5139398778872</v>
      </c>
      <c r="K16" s="18">
        <f>SUMPRODUCT(LARGE((O16, Q16, S16, U16, W16, Y16, AA16, AC16, AE16, AG16, AI16, AK16, AM16, AO16, AQ16, AS16, AU16),{1;2;3;4;5}))</f>
        <v>821.5139398778872</v>
      </c>
      <c r="L16" s="18" t="str">
        <f t="shared" si="2"/>
        <v>J</v>
      </c>
      <c r="M16" s="18">
        <f t="shared" si="3"/>
        <v>862.58963687178164</v>
      </c>
      <c r="N16" s="18"/>
      <c r="O16" s="18">
        <f t="shared" si="4"/>
        <v>0</v>
      </c>
      <c r="P16" s="18">
        <v>18</v>
      </c>
      <c r="Q16" s="18">
        <f t="shared" si="5"/>
        <v>101</v>
      </c>
      <c r="R16" s="18">
        <v>4</v>
      </c>
      <c r="S16" s="18">
        <f t="shared" si="6"/>
        <v>540.33269383026254</v>
      </c>
      <c r="T16" s="18"/>
      <c r="U16" s="18">
        <f t="shared" si="7"/>
        <v>0</v>
      </c>
      <c r="V16" s="18">
        <v>15</v>
      </c>
      <c r="W16" s="18">
        <f t="shared" si="8"/>
        <v>180.18124604762465</v>
      </c>
      <c r="X16" s="18"/>
      <c r="Y16" s="18">
        <f t="shared" si="9"/>
        <v>0</v>
      </c>
      <c r="Z16" s="18"/>
      <c r="AA16" s="18">
        <f t="shared" si="10"/>
        <v>0</v>
      </c>
      <c r="AB16" s="18"/>
      <c r="AC16" s="18">
        <f t="shared" si="11"/>
        <v>0</v>
      </c>
      <c r="AD16" s="18"/>
      <c r="AE16" s="18">
        <f t="shared" si="12"/>
        <v>0</v>
      </c>
      <c r="AF16" s="18"/>
      <c r="AG16" s="18">
        <f t="shared" si="13"/>
        <v>0</v>
      </c>
      <c r="AH16" s="18"/>
      <c r="AI16" s="18">
        <f t="shared" si="14"/>
        <v>0</v>
      </c>
      <c r="AJ16" s="18"/>
      <c r="AK16" s="18">
        <f t="shared" si="15"/>
        <v>0</v>
      </c>
      <c r="AL16" s="18"/>
      <c r="AM16" s="18">
        <f t="shared" si="16"/>
        <v>0</v>
      </c>
      <c r="AN16" s="18"/>
      <c r="AO16" s="18">
        <f t="shared" si="17"/>
        <v>0</v>
      </c>
      <c r="AP16" s="18"/>
      <c r="AQ16" s="18">
        <f t="shared" si="18"/>
        <v>0</v>
      </c>
      <c r="AR16" s="18"/>
      <c r="AS16" s="18">
        <f t="shared" si="19"/>
        <v>0</v>
      </c>
      <c r="AT16" s="18"/>
      <c r="AU16" s="18">
        <f t="shared" si="20"/>
        <v>0</v>
      </c>
    </row>
    <row r="17" spans="1:47" x14ac:dyDescent="0.2">
      <c r="A17" s="3">
        <v>13</v>
      </c>
      <c r="B17" s="17" t="s">
        <v>81</v>
      </c>
      <c r="C17" s="17" t="s">
        <v>82</v>
      </c>
      <c r="D17" s="3" t="s">
        <v>49</v>
      </c>
      <c r="E17" s="17" t="s">
        <v>50</v>
      </c>
      <c r="F17" s="3">
        <v>1</v>
      </c>
      <c r="G17" s="17" t="s">
        <v>57</v>
      </c>
      <c r="H17" s="3"/>
      <c r="I17" s="18">
        <f t="shared" si="0"/>
        <v>2</v>
      </c>
      <c r="J17" s="18">
        <f t="shared" si="1"/>
        <v>768.06233805644331</v>
      </c>
      <c r="K17" s="18">
        <f>SUMPRODUCT(LARGE((O17, Q17, S17, U17, W17, Y17, AA17, AC17, AE17, AG17, AI17, AK17, AM17, AO17, AQ17, AS17, AU17),{1;2;3;4;5}))</f>
        <v>768.06233805644331</v>
      </c>
      <c r="L17" s="18" t="str">
        <f t="shared" si="2"/>
        <v/>
      </c>
      <c r="M17" s="18">
        <f t="shared" si="3"/>
        <v>768.06233805644331</v>
      </c>
      <c r="N17" s="18"/>
      <c r="O17" s="18">
        <f t="shared" si="4"/>
        <v>0</v>
      </c>
      <c r="P17" s="18">
        <v>11</v>
      </c>
      <c r="Q17" s="18">
        <f t="shared" si="5"/>
        <v>314.87981994508095</v>
      </c>
      <c r="R17" s="18"/>
      <c r="S17" s="18">
        <f t="shared" si="6"/>
        <v>0</v>
      </c>
      <c r="T17" s="18"/>
      <c r="U17" s="18">
        <f t="shared" si="7"/>
        <v>0</v>
      </c>
      <c r="V17" s="18">
        <v>8</v>
      </c>
      <c r="W17" s="18">
        <f t="shared" si="8"/>
        <v>453.18251811136236</v>
      </c>
      <c r="X17" s="18"/>
      <c r="Y17" s="18">
        <f t="shared" si="9"/>
        <v>0</v>
      </c>
      <c r="Z17" s="18"/>
      <c r="AA17" s="18">
        <f t="shared" si="10"/>
        <v>0</v>
      </c>
      <c r="AB17" s="18"/>
      <c r="AC17" s="18">
        <f t="shared" si="11"/>
        <v>0</v>
      </c>
      <c r="AD17" s="18"/>
      <c r="AE17" s="18">
        <f t="shared" si="12"/>
        <v>0</v>
      </c>
      <c r="AF17" s="18"/>
      <c r="AG17" s="18">
        <f t="shared" si="13"/>
        <v>0</v>
      </c>
      <c r="AH17" s="18"/>
      <c r="AI17" s="18">
        <f t="shared" si="14"/>
        <v>0</v>
      </c>
      <c r="AJ17" s="18"/>
      <c r="AK17" s="18">
        <f t="shared" si="15"/>
        <v>0</v>
      </c>
      <c r="AL17" s="18"/>
      <c r="AM17" s="18">
        <f t="shared" si="16"/>
        <v>0</v>
      </c>
      <c r="AN17" s="18"/>
      <c r="AO17" s="18">
        <f t="shared" si="17"/>
        <v>0</v>
      </c>
      <c r="AP17" s="18"/>
      <c r="AQ17" s="18">
        <f t="shared" si="18"/>
        <v>0</v>
      </c>
      <c r="AR17" s="18"/>
      <c r="AS17" s="18">
        <f t="shared" si="19"/>
        <v>0</v>
      </c>
      <c r="AT17" s="18"/>
      <c r="AU17" s="18">
        <f t="shared" si="20"/>
        <v>0</v>
      </c>
    </row>
    <row r="18" spans="1:47" x14ac:dyDescent="0.2">
      <c r="A18" s="3">
        <v>14</v>
      </c>
      <c r="B18" s="17" t="s">
        <v>83</v>
      </c>
      <c r="C18" s="17" t="s">
        <v>84</v>
      </c>
      <c r="D18" s="3" t="s">
        <v>49</v>
      </c>
      <c r="E18" s="17" t="s">
        <v>50</v>
      </c>
      <c r="F18" s="3">
        <v>1</v>
      </c>
      <c r="G18" s="17" t="s">
        <v>51</v>
      </c>
      <c r="H18" s="3"/>
      <c r="I18" s="18">
        <f t="shared" si="0"/>
        <v>1</v>
      </c>
      <c r="J18" s="18">
        <f t="shared" si="1"/>
        <v>754.2125137753435</v>
      </c>
      <c r="K18" s="18">
        <f>SUMPRODUCT(LARGE((O18, Q18, S18, U18, W18, Y18, AA18, AC18, AE18, AG18, AI18, AK18, AM18, AO18, AQ18, AS18, AU18),{1;2;3;4;5}))</f>
        <v>754.2125137753435</v>
      </c>
      <c r="L18" s="18" t="str">
        <f t="shared" si="2"/>
        <v/>
      </c>
      <c r="M18" s="18">
        <f t="shared" si="3"/>
        <v>754.2125137753435</v>
      </c>
      <c r="N18" s="18"/>
      <c r="O18" s="18">
        <f t="shared" si="4"/>
        <v>0</v>
      </c>
      <c r="P18" s="18">
        <v>4</v>
      </c>
      <c r="Q18" s="18">
        <f t="shared" si="5"/>
        <v>754.2125137753435</v>
      </c>
      <c r="R18" s="18"/>
      <c r="S18" s="18">
        <f t="shared" si="6"/>
        <v>0</v>
      </c>
      <c r="T18" s="18"/>
      <c r="U18" s="18">
        <f t="shared" si="7"/>
        <v>0</v>
      </c>
      <c r="V18" s="18"/>
      <c r="W18" s="18">
        <f t="shared" si="8"/>
        <v>0</v>
      </c>
      <c r="X18" s="18"/>
      <c r="Y18" s="18">
        <f t="shared" si="9"/>
        <v>0</v>
      </c>
      <c r="Z18" s="18"/>
      <c r="AA18" s="18">
        <f t="shared" si="10"/>
        <v>0</v>
      </c>
      <c r="AB18" s="18"/>
      <c r="AC18" s="18">
        <f t="shared" si="11"/>
        <v>0</v>
      </c>
      <c r="AD18" s="18"/>
      <c r="AE18" s="18">
        <f t="shared" si="12"/>
        <v>0</v>
      </c>
      <c r="AF18" s="18"/>
      <c r="AG18" s="18">
        <f t="shared" si="13"/>
        <v>0</v>
      </c>
      <c r="AH18" s="18"/>
      <c r="AI18" s="18">
        <f t="shared" si="14"/>
        <v>0</v>
      </c>
      <c r="AJ18" s="18"/>
      <c r="AK18" s="18">
        <f t="shared" si="15"/>
        <v>0</v>
      </c>
      <c r="AL18" s="18"/>
      <c r="AM18" s="18">
        <f t="shared" si="16"/>
        <v>0</v>
      </c>
      <c r="AN18" s="18"/>
      <c r="AO18" s="18">
        <f t="shared" si="17"/>
        <v>0</v>
      </c>
      <c r="AP18" s="18"/>
      <c r="AQ18" s="18">
        <f t="shared" si="18"/>
        <v>0</v>
      </c>
      <c r="AR18" s="18"/>
      <c r="AS18" s="18">
        <f t="shared" si="19"/>
        <v>0</v>
      </c>
      <c r="AT18" s="18"/>
      <c r="AU18" s="18">
        <f t="shared" si="20"/>
        <v>0</v>
      </c>
    </row>
    <row r="19" spans="1:47" x14ac:dyDescent="0.2">
      <c r="A19" s="3">
        <v>14</v>
      </c>
      <c r="B19" s="17" t="s">
        <v>85</v>
      </c>
      <c r="C19" s="17" t="s">
        <v>86</v>
      </c>
      <c r="D19" s="3" t="s">
        <v>49</v>
      </c>
      <c r="E19" s="17" t="s">
        <v>79</v>
      </c>
      <c r="F19" s="3">
        <v>1</v>
      </c>
      <c r="G19" s="17" t="s">
        <v>51</v>
      </c>
      <c r="H19" s="3"/>
      <c r="I19" s="18">
        <f t="shared" si="0"/>
        <v>1</v>
      </c>
      <c r="J19" s="18">
        <f t="shared" si="1"/>
        <v>754.2125137753435</v>
      </c>
      <c r="K19" s="18">
        <f>SUMPRODUCT(LARGE((O19, Q19, S19, U19, W19, Y19, AA19, AC19, AE19, AG19, AI19, AK19, AM19, AO19, AQ19, AS19, AU19),{1;2;3;4;5}))</f>
        <v>754.2125137753435</v>
      </c>
      <c r="L19" s="18" t="str">
        <f t="shared" si="2"/>
        <v/>
      </c>
      <c r="M19" s="18">
        <f t="shared" si="3"/>
        <v>754.2125137753435</v>
      </c>
      <c r="N19" s="18"/>
      <c r="O19" s="18">
        <f t="shared" si="4"/>
        <v>0</v>
      </c>
      <c r="P19" s="18"/>
      <c r="Q19" s="18">
        <f t="shared" si="5"/>
        <v>0</v>
      </c>
      <c r="R19" s="18"/>
      <c r="S19" s="18">
        <f t="shared" si="6"/>
        <v>0</v>
      </c>
      <c r="T19" s="18"/>
      <c r="U19" s="18">
        <f t="shared" si="7"/>
        <v>0</v>
      </c>
      <c r="V19" s="18">
        <v>4</v>
      </c>
      <c r="W19" s="18">
        <f t="shared" si="8"/>
        <v>754.2125137753435</v>
      </c>
      <c r="X19" s="18"/>
      <c r="Y19" s="18">
        <f t="shared" si="9"/>
        <v>0</v>
      </c>
      <c r="Z19" s="18"/>
      <c r="AA19" s="18">
        <f t="shared" si="10"/>
        <v>0</v>
      </c>
      <c r="AB19" s="18"/>
      <c r="AC19" s="18">
        <f t="shared" si="11"/>
        <v>0</v>
      </c>
      <c r="AD19" s="18"/>
      <c r="AE19" s="18">
        <f t="shared" si="12"/>
        <v>0</v>
      </c>
      <c r="AF19" s="18"/>
      <c r="AG19" s="18">
        <f t="shared" si="13"/>
        <v>0</v>
      </c>
      <c r="AH19" s="18"/>
      <c r="AI19" s="18">
        <f t="shared" si="14"/>
        <v>0</v>
      </c>
      <c r="AJ19" s="18"/>
      <c r="AK19" s="18">
        <f t="shared" si="15"/>
        <v>0</v>
      </c>
      <c r="AL19" s="18"/>
      <c r="AM19" s="18">
        <f t="shared" si="16"/>
        <v>0</v>
      </c>
      <c r="AN19" s="18"/>
      <c r="AO19" s="18">
        <f t="shared" si="17"/>
        <v>0</v>
      </c>
      <c r="AP19" s="18"/>
      <c r="AQ19" s="18">
        <f t="shared" si="18"/>
        <v>0</v>
      </c>
      <c r="AR19" s="18"/>
      <c r="AS19" s="18">
        <f t="shared" si="19"/>
        <v>0</v>
      </c>
      <c r="AT19" s="18"/>
      <c r="AU19" s="18">
        <f t="shared" si="20"/>
        <v>0</v>
      </c>
    </row>
    <row r="20" spans="1:47" x14ac:dyDescent="0.2">
      <c r="A20" s="3">
        <v>15</v>
      </c>
      <c r="B20" s="17" t="s">
        <v>87</v>
      </c>
      <c r="C20" s="17" t="s">
        <v>88</v>
      </c>
      <c r="D20" s="3" t="s">
        <v>49</v>
      </c>
      <c r="E20" s="17" t="s">
        <v>50</v>
      </c>
      <c r="F20" s="3">
        <v>1</v>
      </c>
      <c r="G20" s="17" t="s">
        <v>51</v>
      </c>
      <c r="H20" s="3"/>
      <c r="I20" s="18">
        <f t="shared" si="0"/>
        <v>2</v>
      </c>
      <c r="J20" s="18">
        <f t="shared" si="1"/>
        <v>679.12125471966203</v>
      </c>
      <c r="K20" s="18">
        <f>SUMPRODUCT(LARGE((O20, Q20, S20, U20, W20, Y20, AA20, AC20, AE20, AG20, AI20, AK20, AM20, AO20, AQ20, AS20, AU20),{1;2;3;4;5}))</f>
        <v>679.12125471966203</v>
      </c>
      <c r="L20" s="18" t="str">
        <f t="shared" si="2"/>
        <v/>
      </c>
      <c r="M20" s="18">
        <f t="shared" si="3"/>
        <v>679.12125471966203</v>
      </c>
      <c r="N20" s="18"/>
      <c r="O20" s="18">
        <f t="shared" si="4"/>
        <v>0</v>
      </c>
      <c r="P20" s="18">
        <v>12</v>
      </c>
      <c r="Q20" s="18">
        <f t="shared" si="5"/>
        <v>277.09125905568112</v>
      </c>
      <c r="R20" s="18"/>
      <c r="S20" s="18">
        <f t="shared" si="6"/>
        <v>0</v>
      </c>
      <c r="T20" s="18"/>
      <c r="U20" s="18">
        <f t="shared" si="7"/>
        <v>0</v>
      </c>
      <c r="V20" s="18">
        <v>9</v>
      </c>
      <c r="W20" s="18">
        <f t="shared" si="8"/>
        <v>402.02999566398091</v>
      </c>
      <c r="X20" s="18"/>
      <c r="Y20" s="18">
        <f t="shared" si="9"/>
        <v>0</v>
      </c>
      <c r="Z20" s="18"/>
      <c r="AA20" s="18">
        <f t="shared" si="10"/>
        <v>0</v>
      </c>
      <c r="AB20" s="18"/>
      <c r="AC20" s="18">
        <f t="shared" si="11"/>
        <v>0</v>
      </c>
      <c r="AD20" s="18"/>
      <c r="AE20" s="18">
        <f t="shared" si="12"/>
        <v>0</v>
      </c>
      <c r="AF20" s="18"/>
      <c r="AG20" s="18">
        <f t="shared" si="13"/>
        <v>0</v>
      </c>
      <c r="AH20" s="18"/>
      <c r="AI20" s="18">
        <f t="shared" si="14"/>
        <v>0</v>
      </c>
      <c r="AJ20" s="18"/>
      <c r="AK20" s="18">
        <f t="shared" si="15"/>
        <v>0</v>
      </c>
      <c r="AL20" s="18"/>
      <c r="AM20" s="18">
        <f t="shared" si="16"/>
        <v>0</v>
      </c>
      <c r="AN20" s="18"/>
      <c r="AO20" s="18">
        <f t="shared" si="17"/>
        <v>0</v>
      </c>
      <c r="AP20" s="18"/>
      <c r="AQ20" s="18">
        <f t="shared" si="18"/>
        <v>0</v>
      </c>
      <c r="AR20" s="18"/>
      <c r="AS20" s="18">
        <f t="shared" si="19"/>
        <v>0</v>
      </c>
      <c r="AT20" s="18"/>
      <c r="AU20" s="18">
        <f t="shared" si="20"/>
        <v>0</v>
      </c>
    </row>
    <row r="21" spans="1:47" x14ac:dyDescent="0.2">
      <c r="A21" s="3">
        <v>16</v>
      </c>
      <c r="B21" s="17" t="s">
        <v>89</v>
      </c>
      <c r="C21" s="17" t="s">
        <v>90</v>
      </c>
      <c r="D21" s="3" t="s">
        <v>49</v>
      </c>
      <c r="E21" s="17" t="s">
        <v>56</v>
      </c>
      <c r="F21" s="3">
        <v>2</v>
      </c>
      <c r="G21" s="17" t="s">
        <v>51</v>
      </c>
      <c r="H21" s="3"/>
      <c r="I21" s="18">
        <f t="shared" si="0"/>
        <v>1</v>
      </c>
      <c r="J21" s="18">
        <f t="shared" si="1"/>
        <v>665.27143043856245</v>
      </c>
      <c r="K21" s="18">
        <f>SUMPRODUCT(LARGE((O21, Q21, S21, U21, W21, Y21, AA21, AC21, AE21, AG21, AI21, AK21, AM21, AO21, AQ21, AS21, AU21),{1;2;3;4;5}))</f>
        <v>665.27143043856245</v>
      </c>
      <c r="L21" s="18" t="str">
        <f t="shared" si="2"/>
        <v/>
      </c>
      <c r="M21" s="18">
        <f t="shared" si="3"/>
        <v>665.27143043856245</v>
      </c>
      <c r="N21" s="18"/>
      <c r="O21" s="18">
        <f t="shared" si="4"/>
        <v>0</v>
      </c>
      <c r="P21" s="18"/>
      <c r="Q21" s="18">
        <f t="shared" si="5"/>
        <v>0</v>
      </c>
      <c r="R21" s="18">
        <v>3</v>
      </c>
      <c r="S21" s="18">
        <f t="shared" si="6"/>
        <v>665.27143043856245</v>
      </c>
      <c r="T21" s="18"/>
      <c r="U21" s="18">
        <f t="shared" si="7"/>
        <v>0</v>
      </c>
      <c r="V21" s="18"/>
      <c r="W21" s="18">
        <f t="shared" si="8"/>
        <v>0</v>
      </c>
      <c r="X21" s="18"/>
      <c r="Y21" s="18">
        <f t="shared" si="9"/>
        <v>0</v>
      </c>
      <c r="Z21" s="18"/>
      <c r="AA21" s="18">
        <f t="shared" si="10"/>
        <v>0</v>
      </c>
      <c r="AB21" s="18"/>
      <c r="AC21" s="18">
        <f t="shared" si="11"/>
        <v>0</v>
      </c>
      <c r="AD21" s="18"/>
      <c r="AE21" s="18">
        <f t="shared" si="12"/>
        <v>0</v>
      </c>
      <c r="AF21" s="18"/>
      <c r="AG21" s="18">
        <f t="shared" si="13"/>
        <v>0</v>
      </c>
      <c r="AH21" s="18"/>
      <c r="AI21" s="18">
        <f t="shared" si="14"/>
        <v>0</v>
      </c>
      <c r="AJ21" s="18"/>
      <c r="AK21" s="18">
        <f t="shared" si="15"/>
        <v>0</v>
      </c>
      <c r="AL21" s="18"/>
      <c r="AM21" s="18">
        <f t="shared" si="16"/>
        <v>0</v>
      </c>
      <c r="AN21" s="18"/>
      <c r="AO21" s="18">
        <f t="shared" si="17"/>
        <v>0</v>
      </c>
      <c r="AP21" s="18"/>
      <c r="AQ21" s="18">
        <f t="shared" si="18"/>
        <v>0</v>
      </c>
      <c r="AR21" s="18"/>
      <c r="AS21" s="18">
        <f t="shared" si="19"/>
        <v>0</v>
      </c>
      <c r="AT21" s="18"/>
      <c r="AU21" s="18">
        <f t="shared" si="20"/>
        <v>0</v>
      </c>
    </row>
    <row r="22" spans="1:47" x14ac:dyDescent="0.2">
      <c r="A22" s="3">
        <v>17</v>
      </c>
      <c r="B22" s="17" t="s">
        <v>91</v>
      </c>
      <c r="C22" s="17" t="s">
        <v>92</v>
      </c>
      <c r="D22" s="3" t="s">
        <v>49</v>
      </c>
      <c r="E22" s="17" t="s">
        <v>93</v>
      </c>
      <c r="F22" s="3">
        <v>2</v>
      </c>
      <c r="G22" s="17" t="s">
        <v>57</v>
      </c>
      <c r="H22" s="3"/>
      <c r="I22" s="18">
        <f t="shared" si="0"/>
        <v>3</v>
      </c>
      <c r="J22" s="18">
        <f t="shared" si="1"/>
        <v>521.28893885013622</v>
      </c>
      <c r="K22" s="18">
        <f>SUMPRODUCT(LARGE((O22, Q22, S22, U22, W22, Y22, AA22, AC22, AE22, AG22, AI22, AK22, AM22, AO22, AQ22, AS22, AU22),{1;2;3;4;5}))</f>
        <v>521.28893885013622</v>
      </c>
      <c r="L22" s="18" t="str">
        <f t="shared" si="2"/>
        <v>J</v>
      </c>
      <c r="M22" s="18">
        <f t="shared" si="3"/>
        <v>547.35338579264305</v>
      </c>
      <c r="N22" s="18">
        <v>6</v>
      </c>
      <c r="O22" s="18">
        <f t="shared" si="4"/>
        <v>101</v>
      </c>
      <c r="P22" s="18">
        <v>14</v>
      </c>
      <c r="Q22" s="18">
        <f t="shared" si="5"/>
        <v>210.14446942506811</v>
      </c>
      <c r="R22" s="18"/>
      <c r="S22" s="18">
        <f t="shared" si="6"/>
        <v>0</v>
      </c>
      <c r="T22" s="18"/>
      <c r="U22" s="18">
        <f t="shared" si="7"/>
        <v>0</v>
      </c>
      <c r="V22" s="18">
        <v>14</v>
      </c>
      <c r="W22" s="18">
        <f t="shared" si="8"/>
        <v>210.14446942506811</v>
      </c>
      <c r="X22" s="18"/>
      <c r="Y22" s="18">
        <f t="shared" si="9"/>
        <v>0</v>
      </c>
      <c r="Z22" s="18"/>
      <c r="AA22" s="18">
        <f t="shared" si="10"/>
        <v>0</v>
      </c>
      <c r="AB22" s="18"/>
      <c r="AC22" s="18">
        <f t="shared" si="11"/>
        <v>0</v>
      </c>
      <c r="AD22" s="18"/>
      <c r="AE22" s="18">
        <f t="shared" si="12"/>
        <v>0</v>
      </c>
      <c r="AF22" s="18"/>
      <c r="AG22" s="18">
        <f t="shared" si="13"/>
        <v>0</v>
      </c>
      <c r="AH22" s="18"/>
      <c r="AI22" s="18">
        <f t="shared" si="14"/>
        <v>0</v>
      </c>
      <c r="AJ22" s="18"/>
      <c r="AK22" s="18">
        <f t="shared" si="15"/>
        <v>0</v>
      </c>
      <c r="AL22" s="18"/>
      <c r="AM22" s="18">
        <f t="shared" si="16"/>
        <v>0</v>
      </c>
      <c r="AN22" s="18"/>
      <c r="AO22" s="18">
        <f t="shared" si="17"/>
        <v>0</v>
      </c>
      <c r="AP22" s="18"/>
      <c r="AQ22" s="18">
        <f t="shared" si="18"/>
        <v>0</v>
      </c>
      <c r="AR22" s="18"/>
      <c r="AS22" s="18">
        <f t="shared" si="19"/>
        <v>0</v>
      </c>
      <c r="AT22" s="18"/>
      <c r="AU22" s="18">
        <f t="shared" si="20"/>
        <v>0</v>
      </c>
    </row>
    <row r="23" spans="1:47" x14ac:dyDescent="0.2">
      <c r="A23" s="3">
        <v>18</v>
      </c>
      <c r="B23" s="17" t="s">
        <v>94</v>
      </c>
      <c r="C23" s="17" t="s">
        <v>95</v>
      </c>
      <c r="D23" s="3" t="s">
        <v>49</v>
      </c>
      <c r="E23" s="17" t="s">
        <v>50</v>
      </c>
      <c r="F23" s="3">
        <v>1</v>
      </c>
      <c r="G23" s="17" t="s">
        <v>57</v>
      </c>
      <c r="H23" s="3"/>
      <c r="I23" s="18">
        <f t="shared" si="0"/>
        <v>2</v>
      </c>
      <c r="J23" s="18">
        <f t="shared" si="1"/>
        <v>508.42502755068699</v>
      </c>
      <c r="K23" s="18">
        <f>SUMPRODUCT(LARGE((O23, Q23, S23, U23, W23, Y23, AA23, AC23, AE23, AG23, AI23, AK23, AM23, AO23, AQ23, AS23, AU23),{1;2;3;4;5}))</f>
        <v>508.42502755068699</v>
      </c>
      <c r="L23" s="18" t="str">
        <f t="shared" si="2"/>
        <v/>
      </c>
      <c r="M23" s="18">
        <f t="shared" si="3"/>
        <v>508.42502755068699</v>
      </c>
      <c r="N23" s="18"/>
      <c r="O23" s="18">
        <f t="shared" si="4"/>
        <v>0</v>
      </c>
      <c r="P23" s="18">
        <v>16</v>
      </c>
      <c r="Q23" s="18">
        <f t="shared" si="5"/>
        <v>152.15252244738122</v>
      </c>
      <c r="R23" s="18"/>
      <c r="S23" s="18">
        <f t="shared" si="6"/>
        <v>0</v>
      </c>
      <c r="T23" s="18"/>
      <c r="U23" s="18">
        <f t="shared" si="7"/>
        <v>0</v>
      </c>
      <c r="V23" s="18">
        <v>10</v>
      </c>
      <c r="W23" s="18">
        <f t="shared" si="8"/>
        <v>356.27250510330578</v>
      </c>
      <c r="X23" s="18"/>
      <c r="Y23" s="18">
        <f t="shared" si="9"/>
        <v>0</v>
      </c>
      <c r="Z23" s="18"/>
      <c r="AA23" s="18">
        <f t="shared" si="10"/>
        <v>0</v>
      </c>
      <c r="AB23" s="18"/>
      <c r="AC23" s="18">
        <f t="shared" si="11"/>
        <v>0</v>
      </c>
      <c r="AD23" s="18"/>
      <c r="AE23" s="18">
        <f t="shared" si="12"/>
        <v>0</v>
      </c>
      <c r="AF23" s="18"/>
      <c r="AG23" s="18">
        <f t="shared" si="13"/>
        <v>0</v>
      </c>
      <c r="AH23" s="18"/>
      <c r="AI23" s="18">
        <f t="shared" si="14"/>
        <v>0</v>
      </c>
      <c r="AJ23" s="18"/>
      <c r="AK23" s="18">
        <f t="shared" si="15"/>
        <v>0</v>
      </c>
      <c r="AL23" s="18"/>
      <c r="AM23" s="18">
        <f t="shared" si="16"/>
        <v>0</v>
      </c>
      <c r="AN23" s="18"/>
      <c r="AO23" s="18">
        <f t="shared" si="17"/>
        <v>0</v>
      </c>
      <c r="AP23" s="18"/>
      <c r="AQ23" s="18">
        <f t="shared" si="18"/>
        <v>0</v>
      </c>
      <c r="AR23" s="18"/>
      <c r="AS23" s="18">
        <f t="shared" si="19"/>
        <v>0</v>
      </c>
      <c r="AT23" s="18"/>
      <c r="AU23" s="18">
        <f t="shared" si="20"/>
        <v>0</v>
      </c>
    </row>
    <row r="24" spans="1:47" x14ac:dyDescent="0.2">
      <c r="A24" s="3">
        <v>19</v>
      </c>
      <c r="B24" s="17" t="s">
        <v>96</v>
      </c>
      <c r="C24" s="17" t="s">
        <v>97</v>
      </c>
      <c r="D24" s="3" t="s">
        <v>49</v>
      </c>
      <c r="E24" s="17" t="s">
        <v>56</v>
      </c>
      <c r="F24" s="3">
        <v>2</v>
      </c>
      <c r="G24" s="17" t="s">
        <v>51</v>
      </c>
      <c r="H24" s="3"/>
      <c r="I24" s="18">
        <f t="shared" si="0"/>
        <v>1</v>
      </c>
      <c r="J24" s="18">
        <f t="shared" si="1"/>
        <v>443.42268082220608</v>
      </c>
      <c r="K24" s="18">
        <f>SUMPRODUCT(LARGE((O24, Q24, S24, U24, W24, Y24, AA24, AC24, AE24, AG24, AI24, AK24, AM24, AO24, AQ24, AS24, AU24),{1;2;3;4;5}))</f>
        <v>443.42268082220608</v>
      </c>
      <c r="L24" s="18" t="str">
        <f t="shared" si="2"/>
        <v/>
      </c>
      <c r="M24" s="18">
        <f t="shared" si="3"/>
        <v>443.42268082220608</v>
      </c>
      <c r="N24" s="18"/>
      <c r="O24" s="18">
        <f t="shared" si="4"/>
        <v>0</v>
      </c>
      <c r="P24" s="18"/>
      <c r="Q24" s="18">
        <f t="shared" si="5"/>
        <v>0</v>
      </c>
      <c r="R24" s="18">
        <v>5</v>
      </c>
      <c r="S24" s="18">
        <f t="shared" si="6"/>
        <v>443.42268082220608</v>
      </c>
      <c r="T24" s="18"/>
      <c r="U24" s="18">
        <f t="shared" si="7"/>
        <v>0</v>
      </c>
      <c r="V24" s="18"/>
      <c r="W24" s="18">
        <f t="shared" si="8"/>
        <v>0</v>
      </c>
      <c r="X24" s="18"/>
      <c r="Y24" s="18">
        <f t="shared" si="9"/>
        <v>0</v>
      </c>
      <c r="Z24" s="18"/>
      <c r="AA24" s="18">
        <f t="shared" si="10"/>
        <v>0</v>
      </c>
      <c r="AB24" s="18"/>
      <c r="AC24" s="18">
        <f t="shared" si="11"/>
        <v>0</v>
      </c>
      <c r="AD24" s="18"/>
      <c r="AE24" s="18">
        <f t="shared" si="12"/>
        <v>0</v>
      </c>
      <c r="AF24" s="18"/>
      <c r="AG24" s="18">
        <f t="shared" si="13"/>
        <v>0</v>
      </c>
      <c r="AH24" s="18"/>
      <c r="AI24" s="18">
        <f t="shared" si="14"/>
        <v>0</v>
      </c>
      <c r="AJ24" s="18"/>
      <c r="AK24" s="18">
        <f t="shared" si="15"/>
        <v>0</v>
      </c>
      <c r="AL24" s="18"/>
      <c r="AM24" s="18">
        <f t="shared" si="16"/>
        <v>0</v>
      </c>
      <c r="AN24" s="18"/>
      <c r="AO24" s="18">
        <f t="shared" si="17"/>
        <v>0</v>
      </c>
      <c r="AP24" s="18"/>
      <c r="AQ24" s="18">
        <f t="shared" si="18"/>
        <v>0</v>
      </c>
      <c r="AR24" s="18"/>
      <c r="AS24" s="18">
        <f t="shared" si="19"/>
        <v>0</v>
      </c>
      <c r="AT24" s="18"/>
      <c r="AU24" s="18">
        <f t="shared" si="20"/>
        <v>0</v>
      </c>
    </row>
    <row r="25" spans="1:47" x14ac:dyDescent="0.2">
      <c r="A25" s="3">
        <v>20</v>
      </c>
      <c r="B25" s="17" t="s">
        <v>98</v>
      </c>
      <c r="C25" s="17" t="s">
        <v>99</v>
      </c>
      <c r="D25" s="3" t="s">
        <v>49</v>
      </c>
      <c r="E25" s="17" t="s">
        <v>100</v>
      </c>
      <c r="F25" s="3">
        <v>2</v>
      </c>
      <c r="G25" s="17" t="s">
        <v>57</v>
      </c>
      <c r="H25" s="3"/>
      <c r="I25" s="18">
        <f t="shared" si="0"/>
        <v>1</v>
      </c>
      <c r="J25" s="18">
        <f t="shared" si="1"/>
        <v>364.24143477458131</v>
      </c>
      <c r="K25" s="18">
        <f>SUMPRODUCT(LARGE((O25, Q25, S25, U25, W25, Y25, AA25, AC25, AE25, AG25, AI25, AK25, AM25, AO25, AQ25, AS25, AU25),{1;2;3;4;5}))</f>
        <v>364.24143477458131</v>
      </c>
      <c r="L25" s="18" t="str">
        <f t="shared" si="2"/>
        <v/>
      </c>
      <c r="M25" s="18">
        <f t="shared" si="3"/>
        <v>364.24143477458131</v>
      </c>
      <c r="N25" s="18"/>
      <c r="O25" s="18">
        <f t="shared" si="4"/>
        <v>0</v>
      </c>
      <c r="P25" s="18"/>
      <c r="Q25" s="18">
        <f t="shared" si="5"/>
        <v>0</v>
      </c>
      <c r="R25" s="18">
        <v>6</v>
      </c>
      <c r="S25" s="18">
        <f t="shared" si="6"/>
        <v>364.24143477458131</v>
      </c>
      <c r="T25" s="18"/>
      <c r="U25" s="18">
        <f t="shared" si="7"/>
        <v>0</v>
      </c>
      <c r="V25" s="18"/>
      <c r="W25" s="18">
        <f t="shared" si="8"/>
        <v>0</v>
      </c>
      <c r="X25" s="18"/>
      <c r="Y25" s="18">
        <f t="shared" si="9"/>
        <v>0</v>
      </c>
      <c r="Z25" s="18"/>
      <c r="AA25" s="18">
        <f t="shared" si="10"/>
        <v>0</v>
      </c>
      <c r="AB25" s="18"/>
      <c r="AC25" s="18">
        <f t="shared" si="11"/>
        <v>0</v>
      </c>
      <c r="AD25" s="18"/>
      <c r="AE25" s="18">
        <f t="shared" si="12"/>
        <v>0</v>
      </c>
      <c r="AF25" s="18"/>
      <c r="AG25" s="18">
        <f t="shared" si="13"/>
        <v>0</v>
      </c>
      <c r="AH25" s="18"/>
      <c r="AI25" s="18">
        <f t="shared" si="14"/>
        <v>0</v>
      </c>
      <c r="AJ25" s="18"/>
      <c r="AK25" s="18">
        <f t="shared" si="15"/>
        <v>0</v>
      </c>
      <c r="AL25" s="18"/>
      <c r="AM25" s="18">
        <f t="shared" si="16"/>
        <v>0</v>
      </c>
      <c r="AN25" s="18"/>
      <c r="AO25" s="18">
        <f t="shared" si="17"/>
        <v>0</v>
      </c>
      <c r="AP25" s="18"/>
      <c r="AQ25" s="18">
        <f t="shared" si="18"/>
        <v>0</v>
      </c>
      <c r="AR25" s="18"/>
      <c r="AS25" s="18">
        <f t="shared" si="19"/>
        <v>0</v>
      </c>
      <c r="AT25" s="18"/>
      <c r="AU25" s="18">
        <f t="shared" si="20"/>
        <v>0</v>
      </c>
    </row>
    <row r="26" spans="1:47" x14ac:dyDescent="0.2">
      <c r="A26" s="3">
        <v>21</v>
      </c>
      <c r="B26" s="17" t="s">
        <v>101</v>
      </c>
      <c r="C26" s="17" t="s">
        <v>102</v>
      </c>
      <c r="D26" s="3" t="s">
        <v>49</v>
      </c>
      <c r="E26" s="17" t="s">
        <v>50</v>
      </c>
      <c r="F26" s="3">
        <v>1</v>
      </c>
      <c r="G26" s="17" t="s">
        <v>51</v>
      </c>
      <c r="H26" s="3"/>
      <c r="I26" s="18">
        <f t="shared" si="0"/>
        <v>1</v>
      </c>
      <c r="J26" s="18">
        <f t="shared" si="1"/>
        <v>356.27250510330578</v>
      </c>
      <c r="K26" s="18">
        <f>SUMPRODUCT(LARGE((O26, Q26, S26, U26, W26, Y26, AA26, AC26, AE26, AG26, AI26, AK26, AM26, AO26, AQ26, AS26, AU26),{1;2;3;4;5}))</f>
        <v>356.27250510330578</v>
      </c>
      <c r="L26" s="18" t="str">
        <f t="shared" si="2"/>
        <v/>
      </c>
      <c r="M26" s="18">
        <f t="shared" si="3"/>
        <v>356.27250510330578</v>
      </c>
      <c r="N26" s="18"/>
      <c r="O26" s="18">
        <f t="shared" si="4"/>
        <v>0</v>
      </c>
      <c r="P26" s="18">
        <v>10</v>
      </c>
      <c r="Q26" s="18">
        <f t="shared" si="5"/>
        <v>356.27250510330578</v>
      </c>
      <c r="R26" s="18"/>
      <c r="S26" s="18">
        <f t="shared" si="6"/>
        <v>0</v>
      </c>
      <c r="T26" s="18"/>
      <c r="U26" s="18">
        <f t="shared" si="7"/>
        <v>0</v>
      </c>
      <c r="V26" s="18"/>
      <c r="W26" s="18">
        <f t="shared" si="8"/>
        <v>0</v>
      </c>
      <c r="X26" s="18"/>
      <c r="Y26" s="18">
        <f t="shared" si="9"/>
        <v>0</v>
      </c>
      <c r="Z26" s="18"/>
      <c r="AA26" s="18">
        <f t="shared" si="10"/>
        <v>0</v>
      </c>
      <c r="AB26" s="18"/>
      <c r="AC26" s="18">
        <f t="shared" si="11"/>
        <v>0</v>
      </c>
      <c r="AD26" s="18"/>
      <c r="AE26" s="18">
        <f t="shared" si="12"/>
        <v>0</v>
      </c>
      <c r="AF26" s="18"/>
      <c r="AG26" s="18">
        <f t="shared" si="13"/>
        <v>0</v>
      </c>
      <c r="AH26" s="18"/>
      <c r="AI26" s="18">
        <f t="shared" si="14"/>
        <v>0</v>
      </c>
      <c r="AJ26" s="18"/>
      <c r="AK26" s="18">
        <f t="shared" si="15"/>
        <v>0</v>
      </c>
      <c r="AL26" s="18"/>
      <c r="AM26" s="18">
        <f t="shared" si="16"/>
        <v>0</v>
      </c>
      <c r="AN26" s="18"/>
      <c r="AO26" s="18">
        <f t="shared" si="17"/>
        <v>0</v>
      </c>
      <c r="AP26" s="18"/>
      <c r="AQ26" s="18">
        <f t="shared" si="18"/>
        <v>0</v>
      </c>
      <c r="AR26" s="18"/>
      <c r="AS26" s="18">
        <f t="shared" si="19"/>
        <v>0</v>
      </c>
      <c r="AT26" s="18"/>
      <c r="AU26" s="18">
        <f t="shared" si="20"/>
        <v>0</v>
      </c>
    </row>
    <row r="27" spans="1:47" x14ac:dyDescent="0.2">
      <c r="A27" s="3">
        <v>22</v>
      </c>
      <c r="B27" s="17" t="s">
        <v>103</v>
      </c>
      <c r="C27" s="17" t="s">
        <v>104</v>
      </c>
      <c r="D27" s="3" t="s">
        <v>49</v>
      </c>
      <c r="E27" s="17" t="s">
        <v>50</v>
      </c>
      <c r="F27" s="3">
        <v>1</v>
      </c>
      <c r="G27" s="17" t="s">
        <v>57</v>
      </c>
      <c r="H27" s="3"/>
      <c r="I27" s="18">
        <f t="shared" si="0"/>
        <v>2</v>
      </c>
      <c r="J27" s="18">
        <f t="shared" si="1"/>
        <v>343.32915279646909</v>
      </c>
      <c r="K27" s="18">
        <f>SUMPRODUCT(LARGE((O27, Q27, S27, U27, W27, Y27, AA27, AC27, AE27, AG27, AI27, AK27, AM27, AO27, AQ27, AS27, AU27),{1;2;3;4;5}))</f>
        <v>343.32915279646909</v>
      </c>
      <c r="L27" s="18" t="str">
        <f t="shared" si="2"/>
        <v/>
      </c>
      <c r="M27" s="18">
        <f t="shared" si="3"/>
        <v>343.32915279646909</v>
      </c>
      <c r="N27" s="18"/>
      <c r="O27" s="18">
        <f t="shared" si="4"/>
        <v>0</v>
      </c>
      <c r="P27" s="18">
        <v>13</v>
      </c>
      <c r="Q27" s="18">
        <f t="shared" si="5"/>
        <v>242.32915279646909</v>
      </c>
      <c r="R27" s="18"/>
      <c r="S27" s="18">
        <f t="shared" si="6"/>
        <v>0</v>
      </c>
      <c r="T27" s="18"/>
      <c r="U27" s="18">
        <f t="shared" si="7"/>
        <v>0</v>
      </c>
      <c r="V27" s="18">
        <v>18</v>
      </c>
      <c r="W27" s="18">
        <f t="shared" si="8"/>
        <v>101</v>
      </c>
      <c r="X27" s="18"/>
      <c r="Y27" s="18">
        <f t="shared" si="9"/>
        <v>0</v>
      </c>
      <c r="Z27" s="18"/>
      <c r="AA27" s="18">
        <f t="shared" si="10"/>
        <v>0</v>
      </c>
      <c r="AB27" s="18"/>
      <c r="AC27" s="18">
        <f t="shared" si="11"/>
        <v>0</v>
      </c>
      <c r="AD27" s="18"/>
      <c r="AE27" s="18">
        <f t="shared" si="12"/>
        <v>0</v>
      </c>
      <c r="AF27" s="18"/>
      <c r="AG27" s="18">
        <f t="shared" si="13"/>
        <v>0</v>
      </c>
      <c r="AH27" s="18"/>
      <c r="AI27" s="18">
        <f t="shared" si="14"/>
        <v>0</v>
      </c>
      <c r="AJ27" s="18"/>
      <c r="AK27" s="18">
        <f t="shared" si="15"/>
        <v>0</v>
      </c>
      <c r="AL27" s="18"/>
      <c r="AM27" s="18">
        <f t="shared" si="16"/>
        <v>0</v>
      </c>
      <c r="AN27" s="18"/>
      <c r="AO27" s="18">
        <f t="shared" si="17"/>
        <v>0</v>
      </c>
      <c r="AP27" s="18"/>
      <c r="AQ27" s="18">
        <f t="shared" si="18"/>
        <v>0</v>
      </c>
      <c r="AR27" s="18"/>
      <c r="AS27" s="18">
        <f t="shared" si="19"/>
        <v>0</v>
      </c>
      <c r="AT27" s="18"/>
      <c r="AU27" s="18">
        <f t="shared" si="20"/>
        <v>0</v>
      </c>
    </row>
    <row r="28" spans="1:47" x14ac:dyDescent="0.2">
      <c r="A28" s="3">
        <v>23</v>
      </c>
      <c r="B28" s="17" t="s">
        <v>105</v>
      </c>
      <c r="C28" s="17" t="s">
        <v>106</v>
      </c>
      <c r="D28" s="3" t="s">
        <v>49</v>
      </c>
      <c r="E28" s="17" t="s">
        <v>79</v>
      </c>
      <c r="F28" s="3">
        <v>1</v>
      </c>
      <c r="G28" s="17" t="s">
        <v>57</v>
      </c>
      <c r="H28" s="3"/>
      <c r="I28" s="18">
        <f t="shared" si="0"/>
        <v>1</v>
      </c>
      <c r="J28" s="18">
        <f t="shared" si="1"/>
        <v>314.87981994508095</v>
      </c>
      <c r="K28" s="18">
        <f>SUMPRODUCT(LARGE((O28, Q28, S28, U28, W28, Y28, AA28, AC28, AE28, AG28, AI28, AK28, AM28, AO28, AQ28, AS28, AU28),{1;2;3;4;5}))</f>
        <v>314.87981994508095</v>
      </c>
      <c r="L28" s="18" t="str">
        <f t="shared" si="2"/>
        <v/>
      </c>
      <c r="M28" s="18">
        <f t="shared" si="3"/>
        <v>314.87981994508095</v>
      </c>
      <c r="N28" s="18"/>
      <c r="O28" s="18">
        <f t="shared" si="4"/>
        <v>0</v>
      </c>
      <c r="P28" s="18"/>
      <c r="Q28" s="18">
        <f t="shared" si="5"/>
        <v>0</v>
      </c>
      <c r="R28" s="18"/>
      <c r="S28" s="18">
        <f t="shared" si="6"/>
        <v>0</v>
      </c>
      <c r="T28" s="18"/>
      <c r="U28" s="18">
        <f t="shared" si="7"/>
        <v>0</v>
      </c>
      <c r="V28" s="18">
        <v>11</v>
      </c>
      <c r="W28" s="18">
        <f t="shared" si="8"/>
        <v>314.87981994508095</v>
      </c>
      <c r="X28" s="18"/>
      <c r="Y28" s="18">
        <f t="shared" si="9"/>
        <v>0</v>
      </c>
      <c r="Z28" s="18"/>
      <c r="AA28" s="18">
        <f t="shared" si="10"/>
        <v>0</v>
      </c>
      <c r="AB28" s="18"/>
      <c r="AC28" s="18">
        <f t="shared" si="11"/>
        <v>0</v>
      </c>
      <c r="AD28" s="18"/>
      <c r="AE28" s="18">
        <f t="shared" si="12"/>
        <v>0</v>
      </c>
      <c r="AF28" s="18"/>
      <c r="AG28" s="18">
        <f t="shared" si="13"/>
        <v>0</v>
      </c>
      <c r="AH28" s="18"/>
      <c r="AI28" s="18">
        <f t="shared" si="14"/>
        <v>0</v>
      </c>
      <c r="AJ28" s="18"/>
      <c r="AK28" s="18">
        <f t="shared" si="15"/>
        <v>0</v>
      </c>
      <c r="AL28" s="18"/>
      <c r="AM28" s="18">
        <f t="shared" si="16"/>
        <v>0</v>
      </c>
      <c r="AN28" s="18"/>
      <c r="AO28" s="18">
        <f t="shared" si="17"/>
        <v>0</v>
      </c>
      <c r="AP28" s="18"/>
      <c r="AQ28" s="18">
        <f t="shared" si="18"/>
        <v>0</v>
      </c>
      <c r="AR28" s="18"/>
      <c r="AS28" s="18">
        <f t="shared" si="19"/>
        <v>0</v>
      </c>
      <c r="AT28" s="18"/>
      <c r="AU28" s="18">
        <f t="shared" si="20"/>
        <v>0</v>
      </c>
    </row>
    <row r="29" spans="1:47" x14ac:dyDescent="0.2">
      <c r="A29" s="3">
        <v>24</v>
      </c>
      <c r="B29" s="17" t="s">
        <v>107</v>
      </c>
      <c r="C29" s="17" t="s">
        <v>108</v>
      </c>
      <c r="D29" s="3" t="s">
        <v>49</v>
      </c>
      <c r="E29" s="17" t="s">
        <v>93</v>
      </c>
      <c r="F29" s="3">
        <v>2</v>
      </c>
      <c r="G29" s="17" t="s">
        <v>57</v>
      </c>
      <c r="H29" s="3"/>
      <c r="I29" s="18">
        <f t="shared" si="0"/>
        <v>1</v>
      </c>
      <c r="J29" s="18">
        <f t="shared" si="1"/>
        <v>297.29464514396807</v>
      </c>
      <c r="K29" s="18">
        <f>SUMPRODUCT(LARGE((O29, Q29, S29, U29, W29, Y29, AA29, AC29, AE29, AG29, AI29, AK29, AM29, AO29, AQ29, AS29, AU29),{1;2;3;4;5}))</f>
        <v>297.29464514396807</v>
      </c>
      <c r="L29" s="18" t="str">
        <f t="shared" si="2"/>
        <v/>
      </c>
      <c r="M29" s="18">
        <f t="shared" si="3"/>
        <v>297.29464514396807</v>
      </c>
      <c r="N29" s="18"/>
      <c r="O29" s="18">
        <f t="shared" si="4"/>
        <v>0</v>
      </c>
      <c r="P29" s="18"/>
      <c r="Q29" s="18">
        <f t="shared" si="5"/>
        <v>0</v>
      </c>
      <c r="R29" s="18">
        <v>7</v>
      </c>
      <c r="S29" s="18">
        <f t="shared" si="6"/>
        <v>297.29464514396807</v>
      </c>
      <c r="T29" s="18"/>
      <c r="U29" s="18">
        <f t="shared" si="7"/>
        <v>0</v>
      </c>
      <c r="V29" s="18"/>
      <c r="W29" s="18">
        <f t="shared" si="8"/>
        <v>0</v>
      </c>
      <c r="X29" s="18"/>
      <c r="Y29" s="18">
        <f t="shared" si="9"/>
        <v>0</v>
      </c>
      <c r="Z29" s="18"/>
      <c r="AA29" s="18">
        <f t="shared" si="10"/>
        <v>0</v>
      </c>
      <c r="AB29" s="18"/>
      <c r="AC29" s="18">
        <f t="shared" si="11"/>
        <v>0</v>
      </c>
      <c r="AD29" s="18"/>
      <c r="AE29" s="18">
        <f t="shared" si="12"/>
        <v>0</v>
      </c>
      <c r="AF29" s="18"/>
      <c r="AG29" s="18">
        <f t="shared" si="13"/>
        <v>0</v>
      </c>
      <c r="AH29" s="18"/>
      <c r="AI29" s="18">
        <f t="shared" si="14"/>
        <v>0</v>
      </c>
      <c r="AJ29" s="18"/>
      <c r="AK29" s="18">
        <f t="shared" si="15"/>
        <v>0</v>
      </c>
      <c r="AL29" s="18"/>
      <c r="AM29" s="18">
        <f t="shared" si="16"/>
        <v>0</v>
      </c>
      <c r="AN29" s="18"/>
      <c r="AO29" s="18">
        <f t="shared" si="17"/>
        <v>0</v>
      </c>
      <c r="AP29" s="18"/>
      <c r="AQ29" s="18">
        <f t="shared" si="18"/>
        <v>0</v>
      </c>
      <c r="AR29" s="18"/>
      <c r="AS29" s="18">
        <f t="shared" si="19"/>
        <v>0</v>
      </c>
      <c r="AT29" s="18"/>
      <c r="AU29" s="18">
        <f t="shared" si="20"/>
        <v>0</v>
      </c>
    </row>
    <row r="30" spans="1:47" x14ac:dyDescent="0.2">
      <c r="A30" s="3">
        <v>25</v>
      </c>
      <c r="B30" s="17" t="s">
        <v>109</v>
      </c>
      <c r="C30" s="17" t="s">
        <v>110</v>
      </c>
      <c r="D30" s="3" t="s">
        <v>49</v>
      </c>
      <c r="E30" s="17" t="s">
        <v>56</v>
      </c>
      <c r="F30" s="3">
        <v>2</v>
      </c>
      <c r="G30" s="17" t="s">
        <v>57</v>
      </c>
      <c r="H30" s="3"/>
      <c r="I30" s="18">
        <f t="shared" si="0"/>
        <v>1</v>
      </c>
      <c r="J30" s="18">
        <f t="shared" si="1"/>
        <v>277.09125905568123</v>
      </c>
      <c r="K30" s="18">
        <f>SUMPRODUCT(LARGE((O30, Q30, S30, U30, W30, Y30, AA30, AC30, AE30, AG30, AI30, AK30, AM30, AO30, AQ30, AS30, AU30),{1;2;3;4;5}))</f>
        <v>277.09125905568123</v>
      </c>
      <c r="L30" s="18" t="str">
        <f t="shared" si="2"/>
        <v/>
      </c>
      <c r="M30" s="18">
        <f t="shared" si="3"/>
        <v>277.09125905568123</v>
      </c>
      <c r="N30" s="18">
        <v>4</v>
      </c>
      <c r="O30" s="18">
        <f t="shared" si="4"/>
        <v>277.09125905568123</v>
      </c>
      <c r="P30" s="18"/>
      <c r="Q30" s="18">
        <f t="shared" si="5"/>
        <v>0</v>
      </c>
      <c r="R30" s="18"/>
      <c r="S30" s="18">
        <f t="shared" si="6"/>
        <v>0</v>
      </c>
      <c r="T30" s="18"/>
      <c r="U30" s="18">
        <f t="shared" si="7"/>
        <v>0</v>
      </c>
      <c r="V30" s="18"/>
      <c r="W30" s="18">
        <f t="shared" si="8"/>
        <v>0</v>
      </c>
      <c r="X30" s="18"/>
      <c r="Y30" s="18">
        <f t="shared" si="9"/>
        <v>0</v>
      </c>
      <c r="Z30" s="18"/>
      <c r="AA30" s="18">
        <f t="shared" si="10"/>
        <v>0</v>
      </c>
      <c r="AB30" s="18"/>
      <c r="AC30" s="18">
        <f t="shared" si="11"/>
        <v>0</v>
      </c>
      <c r="AD30" s="18"/>
      <c r="AE30" s="18">
        <f t="shared" si="12"/>
        <v>0</v>
      </c>
      <c r="AF30" s="18"/>
      <c r="AG30" s="18">
        <f t="shared" si="13"/>
        <v>0</v>
      </c>
      <c r="AH30" s="18"/>
      <c r="AI30" s="18">
        <f t="shared" si="14"/>
        <v>0</v>
      </c>
      <c r="AJ30" s="18"/>
      <c r="AK30" s="18">
        <f t="shared" si="15"/>
        <v>0</v>
      </c>
      <c r="AL30" s="18"/>
      <c r="AM30" s="18">
        <f t="shared" si="16"/>
        <v>0</v>
      </c>
      <c r="AN30" s="18"/>
      <c r="AO30" s="18">
        <f t="shared" si="17"/>
        <v>0</v>
      </c>
      <c r="AP30" s="18"/>
      <c r="AQ30" s="18">
        <f t="shared" si="18"/>
        <v>0</v>
      </c>
      <c r="AR30" s="18"/>
      <c r="AS30" s="18">
        <f t="shared" si="19"/>
        <v>0</v>
      </c>
      <c r="AT30" s="18"/>
      <c r="AU30" s="18">
        <f t="shared" si="20"/>
        <v>0</v>
      </c>
    </row>
    <row r="31" spans="1:47" x14ac:dyDescent="0.2">
      <c r="A31" s="3">
        <v>26</v>
      </c>
      <c r="B31" s="17" t="s">
        <v>111</v>
      </c>
      <c r="C31" s="17" t="s">
        <v>112</v>
      </c>
      <c r="D31" s="3" t="s">
        <v>49</v>
      </c>
      <c r="E31" s="17" t="s">
        <v>79</v>
      </c>
      <c r="F31" s="3">
        <v>1</v>
      </c>
      <c r="G31" s="17" t="s">
        <v>57</v>
      </c>
      <c r="H31" s="3"/>
      <c r="I31" s="18">
        <f t="shared" si="0"/>
        <v>1</v>
      </c>
      <c r="J31" s="18">
        <f t="shared" si="1"/>
        <v>277.09125905568112</v>
      </c>
      <c r="K31" s="18">
        <f>SUMPRODUCT(LARGE((O31, Q31, S31, U31, W31, Y31, AA31, AC31, AE31, AG31, AI31, AK31, AM31, AO31, AQ31, AS31, AU31),{1;2;3;4;5}))</f>
        <v>277.09125905568112</v>
      </c>
      <c r="L31" s="18" t="str">
        <f t="shared" si="2"/>
        <v/>
      </c>
      <c r="M31" s="18">
        <f t="shared" si="3"/>
        <v>277.09125905568112</v>
      </c>
      <c r="N31" s="18"/>
      <c r="O31" s="18">
        <f t="shared" si="4"/>
        <v>0</v>
      </c>
      <c r="P31" s="18"/>
      <c r="Q31" s="18">
        <f t="shared" si="5"/>
        <v>0</v>
      </c>
      <c r="R31" s="18"/>
      <c r="S31" s="18">
        <f t="shared" si="6"/>
        <v>0</v>
      </c>
      <c r="T31" s="18"/>
      <c r="U31" s="18">
        <f t="shared" si="7"/>
        <v>0</v>
      </c>
      <c r="V31" s="18">
        <v>12</v>
      </c>
      <c r="W31" s="18">
        <f t="shared" si="8"/>
        <v>277.09125905568112</v>
      </c>
      <c r="X31" s="18"/>
      <c r="Y31" s="18">
        <f t="shared" si="9"/>
        <v>0</v>
      </c>
      <c r="Z31" s="18"/>
      <c r="AA31" s="18">
        <f t="shared" si="10"/>
        <v>0</v>
      </c>
      <c r="AB31" s="18"/>
      <c r="AC31" s="18">
        <f t="shared" si="11"/>
        <v>0</v>
      </c>
      <c r="AD31" s="18"/>
      <c r="AE31" s="18">
        <f t="shared" si="12"/>
        <v>0</v>
      </c>
      <c r="AF31" s="18"/>
      <c r="AG31" s="18">
        <f t="shared" si="13"/>
        <v>0</v>
      </c>
      <c r="AH31" s="18"/>
      <c r="AI31" s="18">
        <f t="shared" si="14"/>
        <v>0</v>
      </c>
      <c r="AJ31" s="18"/>
      <c r="AK31" s="18">
        <f t="shared" si="15"/>
        <v>0</v>
      </c>
      <c r="AL31" s="18"/>
      <c r="AM31" s="18">
        <f t="shared" si="16"/>
        <v>0</v>
      </c>
      <c r="AN31" s="18"/>
      <c r="AO31" s="18">
        <f t="shared" si="17"/>
        <v>0</v>
      </c>
      <c r="AP31" s="18"/>
      <c r="AQ31" s="18">
        <f t="shared" si="18"/>
        <v>0</v>
      </c>
      <c r="AR31" s="18"/>
      <c r="AS31" s="18">
        <f t="shared" si="19"/>
        <v>0</v>
      </c>
      <c r="AT31" s="18"/>
      <c r="AU31" s="18">
        <f t="shared" si="20"/>
        <v>0</v>
      </c>
    </row>
    <row r="32" spans="1:47" x14ac:dyDescent="0.2">
      <c r="A32" s="3">
        <v>27</v>
      </c>
      <c r="B32" s="17" t="s">
        <v>113</v>
      </c>
      <c r="C32" s="17" t="s">
        <v>114</v>
      </c>
      <c r="D32" s="3" t="s">
        <v>49</v>
      </c>
      <c r="E32" s="17" t="s">
        <v>79</v>
      </c>
      <c r="F32" s="3">
        <v>1</v>
      </c>
      <c r="G32" s="17" t="s">
        <v>57</v>
      </c>
      <c r="H32" s="3"/>
      <c r="I32" s="18">
        <f t="shared" si="0"/>
        <v>1</v>
      </c>
      <c r="J32" s="18">
        <f t="shared" si="1"/>
        <v>242.32915279646909</v>
      </c>
      <c r="K32" s="18">
        <f>SUMPRODUCT(LARGE((O32, Q32, S32, U32, W32, Y32, AA32, AC32, AE32, AG32, AI32, AK32, AM32, AO32, AQ32, AS32, AU32),{1;2;3;4;5}))</f>
        <v>242.32915279646909</v>
      </c>
      <c r="L32" s="18" t="str">
        <f t="shared" si="2"/>
        <v/>
      </c>
      <c r="M32" s="18">
        <f t="shared" si="3"/>
        <v>242.32915279646909</v>
      </c>
      <c r="N32" s="18"/>
      <c r="O32" s="18">
        <f t="shared" si="4"/>
        <v>0</v>
      </c>
      <c r="P32" s="18"/>
      <c r="Q32" s="18">
        <f t="shared" si="5"/>
        <v>0</v>
      </c>
      <c r="R32" s="18"/>
      <c r="S32" s="18">
        <f t="shared" si="6"/>
        <v>0</v>
      </c>
      <c r="T32" s="18"/>
      <c r="U32" s="18">
        <f t="shared" si="7"/>
        <v>0</v>
      </c>
      <c r="V32" s="18">
        <v>13</v>
      </c>
      <c r="W32" s="18">
        <f t="shared" si="8"/>
        <v>242.32915279646909</v>
      </c>
      <c r="X32" s="18"/>
      <c r="Y32" s="18">
        <f t="shared" si="9"/>
        <v>0</v>
      </c>
      <c r="Z32" s="18"/>
      <c r="AA32" s="18">
        <f t="shared" si="10"/>
        <v>0</v>
      </c>
      <c r="AB32" s="18"/>
      <c r="AC32" s="18">
        <f t="shared" si="11"/>
        <v>0</v>
      </c>
      <c r="AD32" s="18"/>
      <c r="AE32" s="18">
        <f t="shared" si="12"/>
        <v>0</v>
      </c>
      <c r="AF32" s="18"/>
      <c r="AG32" s="18">
        <f t="shared" si="13"/>
        <v>0</v>
      </c>
      <c r="AH32" s="18"/>
      <c r="AI32" s="18">
        <f t="shared" si="14"/>
        <v>0</v>
      </c>
      <c r="AJ32" s="18"/>
      <c r="AK32" s="18">
        <f t="shared" si="15"/>
        <v>0</v>
      </c>
      <c r="AL32" s="18"/>
      <c r="AM32" s="18">
        <f t="shared" si="16"/>
        <v>0</v>
      </c>
      <c r="AN32" s="18"/>
      <c r="AO32" s="18">
        <f t="shared" si="17"/>
        <v>0</v>
      </c>
      <c r="AP32" s="18"/>
      <c r="AQ32" s="18">
        <f t="shared" si="18"/>
        <v>0</v>
      </c>
      <c r="AR32" s="18"/>
      <c r="AS32" s="18">
        <f t="shared" si="19"/>
        <v>0</v>
      </c>
      <c r="AT32" s="18"/>
      <c r="AU32" s="18">
        <f t="shared" si="20"/>
        <v>0</v>
      </c>
    </row>
    <row r="33" spans="1:47" x14ac:dyDescent="0.2">
      <c r="A33" s="3">
        <v>28</v>
      </c>
      <c r="B33" s="17" t="s">
        <v>115</v>
      </c>
      <c r="C33" s="17" t="s">
        <v>116</v>
      </c>
      <c r="D33" s="3" t="s">
        <v>49</v>
      </c>
      <c r="E33" s="17" t="s">
        <v>56</v>
      </c>
      <c r="F33" s="3">
        <v>2</v>
      </c>
      <c r="G33" s="17" t="s">
        <v>51</v>
      </c>
      <c r="H33" s="3"/>
      <c r="I33" s="18">
        <f t="shared" si="0"/>
        <v>1</v>
      </c>
      <c r="J33" s="18">
        <f t="shared" si="1"/>
        <v>239.3026981662814</v>
      </c>
      <c r="K33" s="18">
        <f>SUMPRODUCT(LARGE((O33, Q33, S33, U33, W33, Y33, AA33, AC33, AE33, AG33, AI33, AK33, AM33, AO33, AQ33, AS33, AU33),{1;2;3;4;5}))</f>
        <v>239.3026981662814</v>
      </c>
      <c r="L33" s="18" t="str">
        <f t="shared" si="2"/>
        <v/>
      </c>
      <c r="M33" s="18">
        <f t="shared" si="3"/>
        <v>239.3026981662814</v>
      </c>
      <c r="N33" s="18"/>
      <c r="O33" s="18">
        <f t="shared" si="4"/>
        <v>0</v>
      </c>
      <c r="P33" s="18"/>
      <c r="Q33" s="18">
        <f t="shared" si="5"/>
        <v>0</v>
      </c>
      <c r="R33" s="18">
        <v>8</v>
      </c>
      <c r="S33" s="18">
        <f t="shared" si="6"/>
        <v>239.3026981662814</v>
      </c>
      <c r="T33" s="18"/>
      <c r="U33" s="18">
        <f t="shared" si="7"/>
        <v>0</v>
      </c>
      <c r="V33" s="18"/>
      <c r="W33" s="18">
        <f t="shared" si="8"/>
        <v>0</v>
      </c>
      <c r="X33" s="18"/>
      <c r="Y33" s="18">
        <f t="shared" si="9"/>
        <v>0</v>
      </c>
      <c r="Z33" s="18"/>
      <c r="AA33" s="18">
        <f t="shared" si="10"/>
        <v>0</v>
      </c>
      <c r="AB33" s="18"/>
      <c r="AC33" s="18">
        <f t="shared" si="11"/>
        <v>0</v>
      </c>
      <c r="AD33" s="18"/>
      <c r="AE33" s="18">
        <f t="shared" si="12"/>
        <v>0</v>
      </c>
      <c r="AF33" s="18"/>
      <c r="AG33" s="18">
        <f t="shared" si="13"/>
        <v>0</v>
      </c>
      <c r="AH33" s="18"/>
      <c r="AI33" s="18">
        <f t="shared" si="14"/>
        <v>0</v>
      </c>
      <c r="AJ33" s="18"/>
      <c r="AK33" s="18">
        <f t="shared" si="15"/>
        <v>0</v>
      </c>
      <c r="AL33" s="18"/>
      <c r="AM33" s="18">
        <f t="shared" si="16"/>
        <v>0</v>
      </c>
      <c r="AN33" s="18"/>
      <c r="AO33" s="18">
        <f t="shared" si="17"/>
        <v>0</v>
      </c>
      <c r="AP33" s="18"/>
      <c r="AQ33" s="18">
        <f t="shared" si="18"/>
        <v>0</v>
      </c>
      <c r="AR33" s="18"/>
      <c r="AS33" s="18">
        <f t="shared" si="19"/>
        <v>0</v>
      </c>
      <c r="AT33" s="18"/>
      <c r="AU33" s="18">
        <f t="shared" si="20"/>
        <v>0</v>
      </c>
    </row>
    <row r="34" spans="1:47" x14ac:dyDescent="0.2">
      <c r="A34" s="3">
        <v>29</v>
      </c>
      <c r="B34" s="17" t="s">
        <v>117</v>
      </c>
      <c r="C34" s="17" t="s">
        <v>118</v>
      </c>
      <c r="D34" s="3" t="s">
        <v>49</v>
      </c>
      <c r="E34" s="17" t="s">
        <v>56</v>
      </c>
      <c r="F34" s="3">
        <v>2</v>
      </c>
      <c r="G34" s="17" t="s">
        <v>57</v>
      </c>
      <c r="H34" s="3"/>
      <c r="I34" s="18">
        <f t="shared" si="0"/>
        <v>1</v>
      </c>
      <c r="J34" s="18">
        <f t="shared" si="1"/>
        <v>188.15017571889996</v>
      </c>
      <c r="K34" s="18">
        <f>SUMPRODUCT(LARGE((O34, Q34, S34, U34, W34, Y34, AA34, AC34, AE34, AG34, AI34, AK34, AM34, AO34, AQ34, AS34, AU34),{1;2;3;4;5}))</f>
        <v>188.15017571889996</v>
      </c>
      <c r="L34" s="18" t="str">
        <f t="shared" si="2"/>
        <v/>
      </c>
      <c r="M34" s="18">
        <f t="shared" si="3"/>
        <v>188.15017571889996</v>
      </c>
      <c r="N34" s="18"/>
      <c r="O34" s="18">
        <f t="shared" si="4"/>
        <v>0</v>
      </c>
      <c r="P34" s="18"/>
      <c r="Q34" s="18">
        <f t="shared" si="5"/>
        <v>0</v>
      </c>
      <c r="R34" s="18">
        <v>9</v>
      </c>
      <c r="S34" s="18">
        <f t="shared" si="6"/>
        <v>188.15017571889996</v>
      </c>
      <c r="T34" s="18"/>
      <c r="U34" s="18">
        <f t="shared" si="7"/>
        <v>0</v>
      </c>
      <c r="V34" s="18"/>
      <c r="W34" s="18">
        <f t="shared" si="8"/>
        <v>0</v>
      </c>
      <c r="X34" s="18"/>
      <c r="Y34" s="18">
        <f t="shared" si="9"/>
        <v>0</v>
      </c>
      <c r="Z34" s="18"/>
      <c r="AA34" s="18">
        <f t="shared" si="10"/>
        <v>0</v>
      </c>
      <c r="AB34" s="18"/>
      <c r="AC34" s="18">
        <f t="shared" si="11"/>
        <v>0</v>
      </c>
      <c r="AD34" s="18"/>
      <c r="AE34" s="18">
        <f t="shared" si="12"/>
        <v>0</v>
      </c>
      <c r="AF34" s="18"/>
      <c r="AG34" s="18">
        <f t="shared" si="13"/>
        <v>0</v>
      </c>
      <c r="AH34" s="18"/>
      <c r="AI34" s="18">
        <f t="shared" si="14"/>
        <v>0</v>
      </c>
      <c r="AJ34" s="18"/>
      <c r="AK34" s="18">
        <f t="shared" si="15"/>
        <v>0</v>
      </c>
      <c r="AL34" s="18"/>
      <c r="AM34" s="18">
        <f t="shared" si="16"/>
        <v>0</v>
      </c>
      <c r="AN34" s="18"/>
      <c r="AO34" s="18">
        <f t="shared" si="17"/>
        <v>0</v>
      </c>
      <c r="AP34" s="18"/>
      <c r="AQ34" s="18">
        <f t="shared" si="18"/>
        <v>0</v>
      </c>
      <c r="AR34" s="18"/>
      <c r="AS34" s="18">
        <f t="shared" si="19"/>
        <v>0</v>
      </c>
      <c r="AT34" s="18"/>
      <c r="AU34" s="18">
        <f t="shared" si="20"/>
        <v>0</v>
      </c>
    </row>
    <row r="35" spans="1:47" x14ac:dyDescent="0.2">
      <c r="A35" s="3">
        <v>30</v>
      </c>
      <c r="B35" s="17" t="s">
        <v>119</v>
      </c>
      <c r="C35" s="17" t="s">
        <v>120</v>
      </c>
      <c r="D35" s="3" t="s">
        <v>49</v>
      </c>
      <c r="E35" s="17" t="s">
        <v>56</v>
      </c>
      <c r="F35" s="3">
        <v>2</v>
      </c>
      <c r="G35" s="17" t="s">
        <v>51</v>
      </c>
      <c r="H35" s="3"/>
      <c r="I35" s="18">
        <f t="shared" si="0"/>
        <v>1</v>
      </c>
      <c r="J35" s="18">
        <f t="shared" si="1"/>
        <v>180.18124604762477</v>
      </c>
      <c r="K35" s="18">
        <f>SUMPRODUCT(LARGE((O35, Q35, S35, U35, W35, Y35, AA35, AC35, AE35, AG35, AI35, AK35, AM35, AO35, AQ35, AS35, AU35),{1;2;3;4;5}))</f>
        <v>180.18124604762477</v>
      </c>
      <c r="L35" s="18" t="str">
        <f t="shared" si="2"/>
        <v/>
      </c>
      <c r="M35" s="18">
        <f t="shared" si="3"/>
        <v>180.18124604762477</v>
      </c>
      <c r="N35" s="18">
        <v>5</v>
      </c>
      <c r="O35" s="18">
        <f t="shared" si="4"/>
        <v>180.18124604762477</v>
      </c>
      <c r="P35" s="18"/>
      <c r="Q35" s="18">
        <f t="shared" si="5"/>
        <v>0</v>
      </c>
      <c r="R35" s="18"/>
      <c r="S35" s="18">
        <f t="shared" si="6"/>
        <v>0</v>
      </c>
      <c r="T35" s="18"/>
      <c r="U35" s="18">
        <f t="shared" si="7"/>
        <v>0</v>
      </c>
      <c r="V35" s="18"/>
      <c r="W35" s="18">
        <f t="shared" si="8"/>
        <v>0</v>
      </c>
      <c r="X35" s="18"/>
      <c r="Y35" s="18">
        <f t="shared" si="9"/>
        <v>0</v>
      </c>
      <c r="Z35" s="18"/>
      <c r="AA35" s="18">
        <f t="shared" si="10"/>
        <v>0</v>
      </c>
      <c r="AB35" s="18"/>
      <c r="AC35" s="18">
        <f t="shared" si="11"/>
        <v>0</v>
      </c>
      <c r="AD35" s="18"/>
      <c r="AE35" s="18">
        <f t="shared" si="12"/>
        <v>0</v>
      </c>
      <c r="AF35" s="18"/>
      <c r="AG35" s="18">
        <f t="shared" si="13"/>
        <v>0</v>
      </c>
      <c r="AH35" s="18"/>
      <c r="AI35" s="18">
        <f t="shared" si="14"/>
        <v>0</v>
      </c>
      <c r="AJ35" s="18"/>
      <c r="AK35" s="18">
        <f t="shared" si="15"/>
        <v>0</v>
      </c>
      <c r="AL35" s="18"/>
      <c r="AM35" s="18">
        <f t="shared" si="16"/>
        <v>0</v>
      </c>
      <c r="AN35" s="18"/>
      <c r="AO35" s="18">
        <f t="shared" si="17"/>
        <v>0</v>
      </c>
      <c r="AP35" s="18"/>
      <c r="AQ35" s="18">
        <f t="shared" si="18"/>
        <v>0</v>
      </c>
      <c r="AR35" s="18"/>
      <c r="AS35" s="18">
        <f t="shared" si="19"/>
        <v>0</v>
      </c>
      <c r="AT35" s="18"/>
      <c r="AU35" s="18">
        <f t="shared" si="20"/>
        <v>0</v>
      </c>
    </row>
    <row r="36" spans="1:47" x14ac:dyDescent="0.2">
      <c r="A36" s="3">
        <v>31</v>
      </c>
      <c r="B36" s="17" t="s">
        <v>121</v>
      </c>
      <c r="C36" s="17" t="s">
        <v>122</v>
      </c>
      <c r="D36" s="3" t="s">
        <v>49</v>
      </c>
      <c r="E36" s="17" t="s">
        <v>50</v>
      </c>
      <c r="F36" s="3">
        <v>1</v>
      </c>
      <c r="G36" s="17" t="s">
        <v>57</v>
      </c>
      <c r="H36" s="3"/>
      <c r="I36" s="18">
        <f t="shared" si="0"/>
        <v>1</v>
      </c>
      <c r="J36" s="18">
        <f t="shared" si="1"/>
        <v>180.18124604762465</v>
      </c>
      <c r="K36" s="18">
        <f>SUMPRODUCT(LARGE((O36, Q36, S36, U36, W36, Y36, AA36, AC36, AE36, AG36, AI36, AK36, AM36, AO36, AQ36, AS36, AU36),{1;2;3;4;5}))</f>
        <v>180.18124604762465</v>
      </c>
      <c r="L36" s="18" t="str">
        <f t="shared" si="2"/>
        <v/>
      </c>
      <c r="M36" s="18">
        <f t="shared" si="3"/>
        <v>180.18124604762465</v>
      </c>
      <c r="N36" s="18"/>
      <c r="O36" s="18">
        <f t="shared" si="4"/>
        <v>0</v>
      </c>
      <c r="P36" s="18">
        <v>15</v>
      </c>
      <c r="Q36" s="18">
        <f t="shared" si="5"/>
        <v>180.18124604762465</v>
      </c>
      <c r="R36" s="18"/>
      <c r="S36" s="18">
        <f t="shared" si="6"/>
        <v>0</v>
      </c>
      <c r="T36" s="18"/>
      <c r="U36" s="18">
        <f t="shared" si="7"/>
        <v>0</v>
      </c>
      <c r="V36" s="18"/>
      <c r="W36" s="18">
        <f t="shared" si="8"/>
        <v>0</v>
      </c>
      <c r="X36" s="18"/>
      <c r="Y36" s="18">
        <f t="shared" si="9"/>
        <v>0</v>
      </c>
      <c r="Z36" s="18"/>
      <c r="AA36" s="18">
        <f t="shared" si="10"/>
        <v>0</v>
      </c>
      <c r="AB36" s="18"/>
      <c r="AC36" s="18">
        <f t="shared" si="11"/>
        <v>0</v>
      </c>
      <c r="AD36" s="18"/>
      <c r="AE36" s="18">
        <f t="shared" si="12"/>
        <v>0</v>
      </c>
      <c r="AF36" s="18"/>
      <c r="AG36" s="18">
        <f t="shared" si="13"/>
        <v>0</v>
      </c>
      <c r="AH36" s="18"/>
      <c r="AI36" s="18">
        <f t="shared" si="14"/>
        <v>0</v>
      </c>
      <c r="AJ36" s="18"/>
      <c r="AK36" s="18">
        <f t="shared" si="15"/>
        <v>0</v>
      </c>
      <c r="AL36" s="18"/>
      <c r="AM36" s="18">
        <f t="shared" si="16"/>
        <v>0</v>
      </c>
      <c r="AN36" s="18"/>
      <c r="AO36" s="18">
        <f t="shared" si="17"/>
        <v>0</v>
      </c>
      <c r="AP36" s="18"/>
      <c r="AQ36" s="18">
        <f t="shared" si="18"/>
        <v>0</v>
      </c>
      <c r="AR36" s="18"/>
      <c r="AS36" s="18">
        <f t="shared" si="19"/>
        <v>0</v>
      </c>
      <c r="AT36" s="18"/>
      <c r="AU36" s="18">
        <f t="shared" si="20"/>
        <v>0</v>
      </c>
    </row>
    <row r="37" spans="1:47" x14ac:dyDescent="0.2">
      <c r="A37" s="3">
        <v>32</v>
      </c>
      <c r="B37" s="17" t="s">
        <v>123</v>
      </c>
      <c r="C37" s="17" t="s">
        <v>124</v>
      </c>
      <c r="D37" s="3" t="s">
        <v>49</v>
      </c>
      <c r="E37" s="17" t="s">
        <v>79</v>
      </c>
      <c r="F37" s="3">
        <v>1</v>
      </c>
      <c r="G37" s="17" t="s">
        <v>51</v>
      </c>
      <c r="H37" s="3"/>
      <c r="I37" s="18">
        <f t="shared" si="0"/>
        <v>1</v>
      </c>
      <c r="J37" s="18">
        <f t="shared" si="1"/>
        <v>152.15252244738122</v>
      </c>
      <c r="K37" s="18">
        <f>SUMPRODUCT(LARGE((O37, Q37, S37, U37, W37, Y37, AA37, AC37, AE37, AG37, AI37, AK37, AM37, AO37, AQ37, AS37, AU37),{1;2;3;4;5}))</f>
        <v>152.15252244738122</v>
      </c>
      <c r="L37" s="18" t="str">
        <f t="shared" si="2"/>
        <v/>
      </c>
      <c r="M37" s="18">
        <f t="shared" si="3"/>
        <v>152.15252244738122</v>
      </c>
      <c r="N37" s="18"/>
      <c r="O37" s="18">
        <f t="shared" si="4"/>
        <v>0</v>
      </c>
      <c r="P37" s="18"/>
      <c r="Q37" s="18">
        <f t="shared" si="5"/>
        <v>0</v>
      </c>
      <c r="R37" s="18"/>
      <c r="S37" s="18">
        <f t="shared" si="6"/>
        <v>0</v>
      </c>
      <c r="T37" s="18"/>
      <c r="U37" s="18">
        <f t="shared" si="7"/>
        <v>0</v>
      </c>
      <c r="V37" s="18">
        <v>16</v>
      </c>
      <c r="W37" s="18">
        <f t="shared" si="8"/>
        <v>152.15252244738122</v>
      </c>
      <c r="X37" s="18"/>
      <c r="Y37" s="18">
        <f t="shared" si="9"/>
        <v>0</v>
      </c>
      <c r="Z37" s="18"/>
      <c r="AA37" s="18">
        <f t="shared" si="10"/>
        <v>0</v>
      </c>
      <c r="AB37" s="18"/>
      <c r="AC37" s="18">
        <f t="shared" si="11"/>
        <v>0</v>
      </c>
      <c r="AD37" s="18"/>
      <c r="AE37" s="18">
        <f t="shared" si="12"/>
        <v>0</v>
      </c>
      <c r="AF37" s="18"/>
      <c r="AG37" s="18">
        <f t="shared" si="13"/>
        <v>0</v>
      </c>
      <c r="AH37" s="18"/>
      <c r="AI37" s="18">
        <f t="shared" si="14"/>
        <v>0</v>
      </c>
      <c r="AJ37" s="18"/>
      <c r="AK37" s="18">
        <f t="shared" si="15"/>
        <v>0</v>
      </c>
      <c r="AL37" s="18"/>
      <c r="AM37" s="18">
        <f t="shared" si="16"/>
        <v>0</v>
      </c>
      <c r="AN37" s="18"/>
      <c r="AO37" s="18">
        <f t="shared" si="17"/>
        <v>0</v>
      </c>
      <c r="AP37" s="18"/>
      <c r="AQ37" s="18">
        <f t="shared" si="18"/>
        <v>0</v>
      </c>
      <c r="AR37" s="18"/>
      <c r="AS37" s="18">
        <f t="shared" si="19"/>
        <v>0</v>
      </c>
      <c r="AT37" s="18"/>
      <c r="AU37" s="18">
        <f t="shared" si="20"/>
        <v>0</v>
      </c>
    </row>
    <row r="38" spans="1:47" x14ac:dyDescent="0.2">
      <c r="A38" s="3">
        <v>33</v>
      </c>
      <c r="B38" s="17" t="s">
        <v>125</v>
      </c>
      <c r="C38" s="17" t="s">
        <v>126</v>
      </c>
      <c r="D38" s="3" t="s">
        <v>49</v>
      </c>
      <c r="E38" s="17" t="s">
        <v>100</v>
      </c>
      <c r="F38" s="3">
        <v>2</v>
      </c>
      <c r="G38" s="17" t="s">
        <v>51</v>
      </c>
      <c r="H38" s="3"/>
      <c r="I38" s="18">
        <f t="shared" si="0"/>
        <v>1</v>
      </c>
      <c r="J38" s="18">
        <f t="shared" si="1"/>
        <v>142.39268515822482</v>
      </c>
      <c r="K38" s="18">
        <f>SUMPRODUCT(LARGE((O38, Q38, S38, U38, W38, Y38, AA38, AC38, AE38, AG38, AI38, AK38, AM38, AO38, AQ38, AS38, AU38),{1;2;3;4;5}))</f>
        <v>142.39268515822482</v>
      </c>
      <c r="L38" s="18" t="str">
        <f t="shared" si="2"/>
        <v/>
      </c>
      <c r="M38" s="18">
        <f t="shared" si="3"/>
        <v>142.39268515822482</v>
      </c>
      <c r="N38" s="18"/>
      <c r="O38" s="18">
        <f t="shared" si="4"/>
        <v>0</v>
      </c>
      <c r="P38" s="18"/>
      <c r="Q38" s="18">
        <f t="shared" si="5"/>
        <v>0</v>
      </c>
      <c r="R38" s="18">
        <v>10</v>
      </c>
      <c r="S38" s="18">
        <f t="shared" si="6"/>
        <v>142.39268515822482</v>
      </c>
      <c r="T38" s="18"/>
      <c r="U38" s="18">
        <f t="shared" si="7"/>
        <v>0</v>
      </c>
      <c r="V38" s="18"/>
      <c r="W38" s="18">
        <f t="shared" si="8"/>
        <v>0</v>
      </c>
      <c r="X38" s="18"/>
      <c r="Y38" s="18">
        <f t="shared" si="9"/>
        <v>0</v>
      </c>
      <c r="Z38" s="18"/>
      <c r="AA38" s="18">
        <f t="shared" si="10"/>
        <v>0</v>
      </c>
      <c r="AB38" s="18"/>
      <c r="AC38" s="18">
        <f t="shared" si="11"/>
        <v>0</v>
      </c>
      <c r="AD38" s="18"/>
      <c r="AE38" s="18">
        <f t="shared" si="12"/>
        <v>0</v>
      </c>
      <c r="AF38" s="18"/>
      <c r="AG38" s="18">
        <f t="shared" si="13"/>
        <v>0</v>
      </c>
      <c r="AH38" s="18"/>
      <c r="AI38" s="18">
        <f t="shared" si="14"/>
        <v>0</v>
      </c>
      <c r="AJ38" s="18"/>
      <c r="AK38" s="18">
        <f t="shared" si="15"/>
        <v>0</v>
      </c>
      <c r="AL38" s="18"/>
      <c r="AM38" s="18">
        <f t="shared" si="16"/>
        <v>0</v>
      </c>
      <c r="AN38" s="18"/>
      <c r="AO38" s="18">
        <f t="shared" si="17"/>
        <v>0</v>
      </c>
      <c r="AP38" s="18"/>
      <c r="AQ38" s="18">
        <f t="shared" si="18"/>
        <v>0</v>
      </c>
      <c r="AR38" s="18"/>
      <c r="AS38" s="18">
        <f t="shared" si="19"/>
        <v>0</v>
      </c>
      <c r="AT38" s="18"/>
      <c r="AU38" s="18">
        <f t="shared" si="20"/>
        <v>0</v>
      </c>
    </row>
    <row r="39" spans="1:47" x14ac:dyDescent="0.2">
      <c r="A39" s="3">
        <v>34</v>
      </c>
      <c r="B39" s="17" t="s">
        <v>127</v>
      </c>
      <c r="C39" s="17" t="s">
        <v>128</v>
      </c>
      <c r="D39" s="3" t="s">
        <v>49</v>
      </c>
      <c r="E39" s="17" t="s">
        <v>50</v>
      </c>
      <c r="F39" s="3">
        <v>1</v>
      </c>
      <c r="G39" s="17" t="s">
        <v>51</v>
      </c>
      <c r="H39" s="3"/>
      <c r="I39" s="18">
        <f t="shared" si="0"/>
        <v>1</v>
      </c>
      <c r="J39" s="18">
        <f t="shared" si="1"/>
        <v>125.82358372503199</v>
      </c>
      <c r="K39" s="18">
        <f>SUMPRODUCT(LARGE((O39, Q39, S39, U39, W39, Y39, AA39, AC39, AE39, AG39, AI39, AK39, AM39, AO39, AQ39, AS39, AU39),{1;2;3;4;5}))</f>
        <v>125.82358372503199</v>
      </c>
      <c r="L39" s="18" t="str">
        <f t="shared" si="2"/>
        <v/>
      </c>
      <c r="M39" s="18">
        <f t="shared" si="3"/>
        <v>125.82358372503199</v>
      </c>
      <c r="N39" s="18"/>
      <c r="O39" s="18">
        <f t="shared" si="4"/>
        <v>0</v>
      </c>
      <c r="P39" s="18">
        <v>17</v>
      </c>
      <c r="Q39" s="18">
        <f t="shared" si="5"/>
        <v>125.82358372503199</v>
      </c>
      <c r="R39" s="18"/>
      <c r="S39" s="18">
        <f t="shared" si="6"/>
        <v>0</v>
      </c>
      <c r="T39" s="18"/>
      <c r="U39" s="18">
        <f t="shared" si="7"/>
        <v>0</v>
      </c>
      <c r="V39" s="18"/>
      <c r="W39" s="18">
        <f t="shared" si="8"/>
        <v>0</v>
      </c>
      <c r="X39" s="18"/>
      <c r="Y39" s="18">
        <f t="shared" si="9"/>
        <v>0</v>
      </c>
      <c r="Z39" s="18"/>
      <c r="AA39" s="18">
        <f t="shared" si="10"/>
        <v>0</v>
      </c>
      <c r="AB39" s="18"/>
      <c r="AC39" s="18">
        <f t="shared" si="11"/>
        <v>0</v>
      </c>
      <c r="AD39" s="18"/>
      <c r="AE39" s="18">
        <f t="shared" si="12"/>
        <v>0</v>
      </c>
      <c r="AF39" s="18"/>
      <c r="AG39" s="18">
        <f t="shared" si="13"/>
        <v>0</v>
      </c>
      <c r="AH39" s="18"/>
      <c r="AI39" s="18">
        <f t="shared" si="14"/>
        <v>0</v>
      </c>
      <c r="AJ39" s="18"/>
      <c r="AK39" s="18">
        <f t="shared" si="15"/>
        <v>0</v>
      </c>
      <c r="AL39" s="18"/>
      <c r="AM39" s="18">
        <f t="shared" si="16"/>
        <v>0</v>
      </c>
      <c r="AN39" s="18"/>
      <c r="AO39" s="18">
        <f t="shared" si="17"/>
        <v>0</v>
      </c>
      <c r="AP39" s="18"/>
      <c r="AQ39" s="18">
        <f t="shared" si="18"/>
        <v>0</v>
      </c>
      <c r="AR39" s="18"/>
      <c r="AS39" s="18">
        <f t="shared" si="19"/>
        <v>0</v>
      </c>
      <c r="AT39" s="18"/>
      <c r="AU39" s="18">
        <f t="shared" si="20"/>
        <v>0</v>
      </c>
    </row>
    <row r="40" spans="1:47" x14ac:dyDescent="0.2">
      <c r="A40" s="3">
        <v>34</v>
      </c>
      <c r="B40" s="17" t="s">
        <v>129</v>
      </c>
      <c r="C40" s="17" t="s">
        <v>130</v>
      </c>
      <c r="D40" s="3" t="s">
        <v>49</v>
      </c>
      <c r="E40" s="17" t="s">
        <v>79</v>
      </c>
      <c r="F40" s="3">
        <v>1</v>
      </c>
      <c r="G40" s="17" t="s">
        <v>51</v>
      </c>
      <c r="H40" s="3"/>
      <c r="I40" s="18">
        <f t="shared" si="0"/>
        <v>1</v>
      </c>
      <c r="J40" s="18">
        <f t="shared" si="1"/>
        <v>125.82358372503199</v>
      </c>
      <c r="K40" s="18">
        <f>SUMPRODUCT(LARGE((O40, Q40, S40, U40, W40, Y40, AA40, AC40, AE40, AG40, AI40, AK40, AM40, AO40, AQ40, AS40, AU40),{1;2;3;4;5}))</f>
        <v>125.82358372503199</v>
      </c>
      <c r="L40" s="18" t="str">
        <f t="shared" si="2"/>
        <v/>
      </c>
      <c r="M40" s="18">
        <f t="shared" si="3"/>
        <v>125.82358372503199</v>
      </c>
      <c r="N40" s="18"/>
      <c r="O40" s="18">
        <f t="shared" si="4"/>
        <v>0</v>
      </c>
      <c r="P40" s="18"/>
      <c r="Q40" s="18">
        <f t="shared" si="5"/>
        <v>0</v>
      </c>
      <c r="R40" s="18"/>
      <c r="S40" s="18">
        <f t="shared" si="6"/>
        <v>0</v>
      </c>
      <c r="T40" s="18"/>
      <c r="U40" s="18">
        <f t="shared" si="7"/>
        <v>0</v>
      </c>
      <c r="V40" s="18">
        <v>17</v>
      </c>
      <c r="W40" s="18">
        <f t="shared" si="8"/>
        <v>125.82358372503199</v>
      </c>
      <c r="X40" s="18"/>
      <c r="Y40" s="18">
        <f t="shared" si="9"/>
        <v>0</v>
      </c>
      <c r="Z40" s="18"/>
      <c r="AA40" s="18">
        <f t="shared" si="10"/>
        <v>0</v>
      </c>
      <c r="AB40" s="18"/>
      <c r="AC40" s="18">
        <f t="shared" si="11"/>
        <v>0</v>
      </c>
      <c r="AD40" s="18"/>
      <c r="AE40" s="18">
        <f t="shared" si="12"/>
        <v>0</v>
      </c>
      <c r="AF40" s="18"/>
      <c r="AG40" s="18">
        <f t="shared" si="13"/>
        <v>0</v>
      </c>
      <c r="AH40" s="18"/>
      <c r="AI40" s="18">
        <f t="shared" si="14"/>
        <v>0</v>
      </c>
      <c r="AJ40" s="18"/>
      <c r="AK40" s="18">
        <f t="shared" si="15"/>
        <v>0</v>
      </c>
      <c r="AL40" s="18"/>
      <c r="AM40" s="18">
        <f t="shared" si="16"/>
        <v>0</v>
      </c>
      <c r="AN40" s="18"/>
      <c r="AO40" s="18">
        <f t="shared" si="17"/>
        <v>0</v>
      </c>
      <c r="AP40" s="18"/>
      <c r="AQ40" s="18">
        <f t="shared" si="18"/>
        <v>0</v>
      </c>
      <c r="AR40" s="18"/>
      <c r="AS40" s="18">
        <f t="shared" si="19"/>
        <v>0</v>
      </c>
      <c r="AT40" s="18"/>
      <c r="AU40" s="18">
        <f t="shared" si="20"/>
        <v>0</v>
      </c>
    </row>
    <row r="41" spans="1:47" x14ac:dyDescent="0.2">
      <c r="A41" s="3">
        <v>35</v>
      </c>
      <c r="B41" s="17" t="s">
        <v>131</v>
      </c>
      <c r="C41" s="17" t="s">
        <v>132</v>
      </c>
      <c r="D41" s="3" t="s">
        <v>49</v>
      </c>
      <c r="E41" s="17" t="s">
        <v>56</v>
      </c>
      <c r="F41" s="3">
        <v>2</v>
      </c>
      <c r="G41" s="17" t="s">
        <v>57</v>
      </c>
      <c r="H41" s="3"/>
      <c r="I41" s="18">
        <f t="shared" si="0"/>
        <v>1</v>
      </c>
      <c r="J41" s="18">
        <f t="shared" si="1"/>
        <v>101</v>
      </c>
      <c r="K41" s="18">
        <f>SUMPRODUCT(LARGE((O41, Q41, S41, U41, W41, Y41, AA41, AC41, AE41, AG41, AI41, AK41, AM41, AO41, AQ41, AS41, AU41),{1;2;3;4;5}))</f>
        <v>101</v>
      </c>
      <c r="L41" s="18" t="str">
        <f t="shared" si="2"/>
        <v/>
      </c>
      <c r="M41" s="18">
        <f t="shared" si="3"/>
        <v>101</v>
      </c>
      <c r="N41" s="18"/>
      <c r="O41" s="18">
        <f t="shared" si="4"/>
        <v>0</v>
      </c>
      <c r="P41" s="18"/>
      <c r="Q41" s="18">
        <f t="shared" si="5"/>
        <v>0</v>
      </c>
      <c r="R41" s="18">
        <v>11</v>
      </c>
      <c r="S41" s="18">
        <f t="shared" si="6"/>
        <v>101</v>
      </c>
      <c r="T41" s="18"/>
      <c r="U41" s="18">
        <f t="shared" si="7"/>
        <v>0</v>
      </c>
      <c r="V41" s="18"/>
      <c r="W41" s="18">
        <f t="shared" si="8"/>
        <v>0</v>
      </c>
      <c r="X41" s="18"/>
      <c r="Y41" s="18">
        <f t="shared" si="9"/>
        <v>0</v>
      </c>
      <c r="Z41" s="18"/>
      <c r="AA41" s="18">
        <f t="shared" si="10"/>
        <v>0</v>
      </c>
      <c r="AB41" s="18"/>
      <c r="AC41" s="18">
        <f t="shared" si="11"/>
        <v>0</v>
      </c>
      <c r="AD41" s="18"/>
      <c r="AE41" s="18">
        <f t="shared" si="12"/>
        <v>0</v>
      </c>
      <c r="AF41" s="18"/>
      <c r="AG41" s="18">
        <f t="shared" si="13"/>
        <v>0</v>
      </c>
      <c r="AH41" s="18"/>
      <c r="AI41" s="18">
        <f t="shared" si="14"/>
        <v>0</v>
      </c>
      <c r="AJ41" s="18"/>
      <c r="AK41" s="18">
        <f t="shared" si="15"/>
        <v>0</v>
      </c>
      <c r="AL41" s="18"/>
      <c r="AM41" s="18">
        <f t="shared" si="16"/>
        <v>0</v>
      </c>
      <c r="AN41" s="18"/>
      <c r="AO41" s="18">
        <f t="shared" si="17"/>
        <v>0</v>
      </c>
      <c r="AP41" s="18"/>
      <c r="AQ41" s="18">
        <f t="shared" si="18"/>
        <v>0</v>
      </c>
      <c r="AR41" s="18"/>
      <c r="AS41" s="18">
        <f t="shared" si="19"/>
        <v>0</v>
      </c>
      <c r="AT41" s="18"/>
      <c r="AU41" s="18">
        <f t="shared" si="20"/>
        <v>0</v>
      </c>
    </row>
  </sheetData>
  <autoFilter ref="A3:M34" xr:uid="{0DB80B4F-8AD8-41A8-B5E4-5F186FA69CA5}"/>
  <conditionalFormatting sqref="A4:AU41">
    <cfRule type="expression" dxfId="0" priority="1">
      <formula>IF($D4="N",TRUE,FALSE)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B2F85-FC8A-433D-8266-3183DA6F5A12}">
  <sheetPr codeName="Sheet10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8" customWidth="1"/>
    <col min="2" max="2" width="14.83203125" style="46" customWidth="1"/>
    <col min="3" max="3" width="35.83203125" style="46" customWidth="1"/>
    <col min="4" max="4" width="9.83203125" style="38" customWidth="1"/>
    <col min="5" max="12" width="6.83203125" style="47" customWidth="1"/>
    <col min="13" max="18" width="9.33203125" style="47"/>
    <col min="19" max="16384" width="9.33203125" style="69"/>
  </cols>
  <sheetData>
    <row r="1" spans="1:12" x14ac:dyDescent="0.2">
      <c r="A1" s="45" t="s">
        <v>185</v>
      </c>
    </row>
    <row r="2" spans="1:12" ht="15" customHeight="1" x14ac:dyDescent="0.2">
      <c r="A2" s="46" t="s">
        <v>187</v>
      </c>
      <c r="B2" s="46">
        <v>7</v>
      </c>
    </row>
    <row r="3" spans="1:12" x14ac:dyDescent="0.2">
      <c r="A3" s="46" t="s">
        <v>140</v>
      </c>
      <c r="B3" s="46" t="s">
        <v>6</v>
      </c>
    </row>
    <row r="4" spans="1:12" x14ac:dyDescent="0.2">
      <c r="A4" s="46" t="s">
        <v>141</v>
      </c>
      <c r="B4" s="46" t="s">
        <v>164</v>
      </c>
    </row>
    <row r="5" spans="1:12" x14ac:dyDescent="0.2">
      <c r="A5" s="46" t="s">
        <v>142</v>
      </c>
      <c r="B5" s="46" t="s">
        <v>165</v>
      </c>
    </row>
    <row r="6" spans="1:12" x14ac:dyDescent="0.2">
      <c r="A6" s="46" t="s">
        <v>143</v>
      </c>
      <c r="B6" s="46">
        <v>1</v>
      </c>
    </row>
    <row r="7" spans="1:12" x14ac:dyDescent="0.2">
      <c r="A7" s="46" t="s">
        <v>39</v>
      </c>
      <c r="B7" s="46">
        <v>2</v>
      </c>
    </row>
    <row r="10" spans="1:12" x14ac:dyDescent="0.2">
      <c r="A10" s="83" t="s">
        <v>139</v>
      </c>
      <c r="B10" s="84" t="s">
        <v>36</v>
      </c>
      <c r="C10" s="84" t="s">
        <v>35</v>
      </c>
      <c r="D10" s="83" t="s">
        <v>193</v>
      </c>
      <c r="E10" s="85">
        <v>1</v>
      </c>
      <c r="F10" s="85">
        <v>2</v>
      </c>
      <c r="G10" s="85">
        <v>3</v>
      </c>
      <c r="H10" s="85">
        <v>4</v>
      </c>
      <c r="I10" s="86">
        <v>5</v>
      </c>
      <c r="J10" s="86">
        <v>6</v>
      </c>
      <c r="K10" s="86">
        <v>7</v>
      </c>
      <c r="L10" s="86">
        <v>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41D1-17A8-46E8-BDEB-6C2A2B69B9DE}">
  <sheetPr codeName="Sheet11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8" customWidth="1"/>
    <col min="2" max="2" width="14.83203125" style="46" customWidth="1"/>
    <col min="3" max="3" width="35.83203125" style="46" customWidth="1"/>
    <col min="4" max="4" width="9.83203125" style="38" customWidth="1"/>
    <col min="5" max="12" width="6.83203125" style="47" customWidth="1"/>
    <col min="13" max="18" width="9.33203125" style="47"/>
    <col min="19" max="16384" width="9.33203125" style="69"/>
  </cols>
  <sheetData>
    <row r="1" spans="1:12" x14ac:dyDescent="0.2">
      <c r="A1" s="45" t="s">
        <v>185</v>
      </c>
    </row>
    <row r="2" spans="1:12" ht="15" customHeight="1" x14ac:dyDescent="0.2">
      <c r="A2" s="46" t="s">
        <v>187</v>
      </c>
      <c r="B2" s="46">
        <v>8</v>
      </c>
    </row>
    <row r="3" spans="1:12" x14ac:dyDescent="0.2">
      <c r="A3" s="46" t="s">
        <v>140</v>
      </c>
      <c r="B3" s="46" t="s">
        <v>7</v>
      </c>
    </row>
    <row r="4" spans="1:12" x14ac:dyDescent="0.2">
      <c r="A4" s="46" t="s">
        <v>141</v>
      </c>
      <c r="B4" s="46" t="s">
        <v>166</v>
      </c>
    </row>
    <row r="5" spans="1:12" x14ac:dyDescent="0.2">
      <c r="A5" s="46" t="s">
        <v>142</v>
      </c>
      <c r="B5" s="46" t="s">
        <v>167</v>
      </c>
    </row>
    <row r="6" spans="1:12" x14ac:dyDescent="0.2">
      <c r="A6" s="46" t="s">
        <v>143</v>
      </c>
      <c r="B6" s="46">
        <v>1</v>
      </c>
    </row>
    <row r="7" spans="1:12" x14ac:dyDescent="0.2">
      <c r="A7" s="46" t="s">
        <v>39</v>
      </c>
      <c r="B7" s="46">
        <v>2</v>
      </c>
    </row>
    <row r="10" spans="1:12" x14ac:dyDescent="0.2">
      <c r="A10" s="83" t="s">
        <v>139</v>
      </c>
      <c r="B10" s="84" t="s">
        <v>36</v>
      </c>
      <c r="C10" s="84" t="s">
        <v>35</v>
      </c>
      <c r="D10" s="83" t="s">
        <v>193</v>
      </c>
      <c r="E10" s="85">
        <v>1</v>
      </c>
      <c r="F10" s="85">
        <v>2</v>
      </c>
      <c r="G10" s="85">
        <v>3</v>
      </c>
      <c r="H10" s="85">
        <v>4</v>
      </c>
      <c r="I10" s="86">
        <v>5</v>
      </c>
      <c r="J10" s="86">
        <v>6</v>
      </c>
      <c r="K10" s="86">
        <v>7</v>
      </c>
      <c r="L10" s="86">
        <v>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5E654-28DD-43B1-B14E-123C4DC51C6C}">
  <sheetPr codeName="Sheet12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8" customWidth="1"/>
    <col min="2" max="2" width="14.83203125" style="46" customWidth="1"/>
    <col min="3" max="3" width="35.83203125" style="46" customWidth="1"/>
    <col min="4" max="4" width="9.83203125" style="38" customWidth="1"/>
    <col min="5" max="12" width="6.83203125" style="47" customWidth="1"/>
    <col min="13" max="18" width="9.33203125" style="47"/>
    <col min="19" max="16384" width="9.33203125" style="69"/>
  </cols>
  <sheetData>
    <row r="1" spans="1:12" x14ac:dyDescent="0.2">
      <c r="A1" s="45" t="s">
        <v>185</v>
      </c>
    </row>
    <row r="2" spans="1:12" ht="15" customHeight="1" x14ac:dyDescent="0.2">
      <c r="A2" s="46" t="s">
        <v>187</v>
      </c>
      <c r="B2" s="46">
        <v>9</v>
      </c>
    </row>
    <row r="3" spans="1:12" x14ac:dyDescent="0.2">
      <c r="A3" s="46" t="s">
        <v>140</v>
      </c>
      <c r="B3" s="46" t="s">
        <v>8</v>
      </c>
    </row>
    <row r="4" spans="1:12" x14ac:dyDescent="0.2">
      <c r="A4" s="46" t="s">
        <v>141</v>
      </c>
      <c r="B4" s="46" t="s">
        <v>146</v>
      </c>
    </row>
    <row r="5" spans="1:12" x14ac:dyDescent="0.2">
      <c r="A5" s="46" t="s">
        <v>142</v>
      </c>
      <c r="B5" s="46" t="s">
        <v>168</v>
      </c>
    </row>
    <row r="6" spans="1:12" x14ac:dyDescent="0.2">
      <c r="A6" s="46" t="s">
        <v>143</v>
      </c>
      <c r="B6" s="46">
        <v>1.25</v>
      </c>
    </row>
    <row r="7" spans="1:12" x14ac:dyDescent="0.2">
      <c r="A7" s="46" t="s">
        <v>39</v>
      </c>
      <c r="B7" s="46">
        <v>2</v>
      </c>
    </row>
    <row r="10" spans="1:12" x14ac:dyDescent="0.2">
      <c r="A10" s="83" t="s">
        <v>139</v>
      </c>
      <c r="B10" s="84" t="s">
        <v>36</v>
      </c>
      <c r="C10" s="84" t="s">
        <v>35</v>
      </c>
      <c r="D10" s="83" t="s">
        <v>193</v>
      </c>
      <c r="E10" s="85">
        <v>1</v>
      </c>
      <c r="F10" s="85">
        <v>2</v>
      </c>
      <c r="G10" s="85">
        <v>3</v>
      </c>
      <c r="H10" s="85">
        <v>4</v>
      </c>
      <c r="I10" s="86">
        <v>5</v>
      </c>
      <c r="J10" s="86">
        <v>6</v>
      </c>
      <c r="K10" s="86">
        <v>7</v>
      </c>
      <c r="L10" s="86">
        <v>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2910-6EF5-4306-8316-616FD0EAE651}">
  <sheetPr codeName="Sheet13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8" customWidth="1"/>
    <col min="2" max="2" width="14.83203125" style="46" customWidth="1"/>
    <col min="3" max="3" width="35.83203125" style="46" customWidth="1"/>
    <col min="4" max="4" width="9.83203125" style="38" customWidth="1"/>
    <col min="5" max="12" width="6.83203125" style="47" customWidth="1"/>
    <col min="13" max="18" width="9.33203125" style="47"/>
    <col min="19" max="16384" width="9.33203125" style="69"/>
  </cols>
  <sheetData>
    <row r="1" spans="1:12" x14ac:dyDescent="0.2">
      <c r="A1" s="45" t="s">
        <v>185</v>
      </c>
    </row>
    <row r="2" spans="1:12" ht="15" customHeight="1" x14ac:dyDescent="0.2">
      <c r="A2" s="46" t="s">
        <v>187</v>
      </c>
      <c r="B2" s="46">
        <v>10</v>
      </c>
    </row>
    <row r="3" spans="1:12" x14ac:dyDescent="0.2">
      <c r="A3" s="46" t="s">
        <v>140</v>
      </c>
      <c r="B3" s="46" t="s">
        <v>9</v>
      </c>
    </row>
    <row r="4" spans="1:12" x14ac:dyDescent="0.2">
      <c r="A4" s="46" t="s">
        <v>141</v>
      </c>
      <c r="B4" s="46" t="s">
        <v>169</v>
      </c>
    </row>
    <row r="5" spans="1:12" x14ac:dyDescent="0.2">
      <c r="A5" s="46" t="s">
        <v>142</v>
      </c>
      <c r="B5" s="46" t="s">
        <v>170</v>
      </c>
    </row>
    <row r="6" spans="1:12" x14ac:dyDescent="0.2">
      <c r="A6" s="46" t="s">
        <v>143</v>
      </c>
      <c r="B6" s="46">
        <v>1</v>
      </c>
    </row>
    <row r="7" spans="1:12" x14ac:dyDescent="0.2">
      <c r="A7" s="46" t="s">
        <v>39</v>
      </c>
      <c r="B7" s="46">
        <v>2</v>
      </c>
    </row>
    <row r="10" spans="1:12" x14ac:dyDescent="0.2">
      <c r="A10" s="83" t="s">
        <v>139</v>
      </c>
      <c r="B10" s="84" t="s">
        <v>36</v>
      </c>
      <c r="C10" s="84" t="s">
        <v>35</v>
      </c>
      <c r="D10" s="83" t="s">
        <v>193</v>
      </c>
      <c r="E10" s="85">
        <v>1</v>
      </c>
      <c r="F10" s="85">
        <v>2</v>
      </c>
      <c r="G10" s="85">
        <v>3</v>
      </c>
      <c r="H10" s="85">
        <v>4</v>
      </c>
      <c r="I10" s="86">
        <v>5</v>
      </c>
      <c r="J10" s="86">
        <v>6</v>
      </c>
      <c r="K10" s="86">
        <v>7</v>
      </c>
      <c r="L10" s="86">
        <v>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C0E37-AAB6-4570-82C9-2A7D8E3EA2C8}">
  <sheetPr codeName="Sheet15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8" customWidth="1"/>
    <col min="2" max="2" width="14.83203125" style="46" customWidth="1"/>
    <col min="3" max="3" width="35.83203125" style="46" customWidth="1"/>
    <col min="4" max="4" width="9.83203125" style="38" customWidth="1"/>
    <col min="5" max="12" width="6.83203125" style="47" customWidth="1"/>
    <col min="13" max="18" width="9.33203125" style="47"/>
    <col min="19" max="16384" width="9.33203125" style="69"/>
  </cols>
  <sheetData>
    <row r="1" spans="1:12" x14ac:dyDescent="0.2">
      <c r="A1" s="45" t="s">
        <v>185</v>
      </c>
    </row>
    <row r="2" spans="1:12" ht="15" customHeight="1" x14ac:dyDescent="0.2">
      <c r="A2" s="46" t="s">
        <v>187</v>
      </c>
      <c r="B2" s="46">
        <v>11</v>
      </c>
    </row>
    <row r="3" spans="1:12" x14ac:dyDescent="0.2">
      <c r="A3" s="46" t="s">
        <v>140</v>
      </c>
      <c r="B3" s="46" t="s">
        <v>10</v>
      </c>
    </row>
    <row r="4" spans="1:12" x14ac:dyDescent="0.2">
      <c r="A4" s="46" t="s">
        <v>141</v>
      </c>
      <c r="B4" s="46" t="s">
        <v>171</v>
      </c>
    </row>
    <row r="5" spans="1:12" x14ac:dyDescent="0.2">
      <c r="A5" s="46" t="s">
        <v>142</v>
      </c>
      <c r="B5" s="46" t="s">
        <v>172</v>
      </c>
    </row>
    <row r="6" spans="1:12" x14ac:dyDescent="0.2">
      <c r="A6" s="46" t="s">
        <v>143</v>
      </c>
      <c r="B6" s="46">
        <v>1</v>
      </c>
    </row>
    <row r="7" spans="1:12" x14ac:dyDescent="0.2">
      <c r="A7" s="46" t="s">
        <v>39</v>
      </c>
      <c r="B7" s="46">
        <v>1</v>
      </c>
    </row>
    <row r="10" spans="1:12" x14ac:dyDescent="0.2">
      <c r="A10" s="83" t="s">
        <v>139</v>
      </c>
      <c r="B10" s="84" t="s">
        <v>36</v>
      </c>
      <c r="C10" s="84" t="s">
        <v>35</v>
      </c>
      <c r="D10" s="83" t="s">
        <v>193</v>
      </c>
      <c r="E10" s="85">
        <v>1</v>
      </c>
      <c r="F10" s="85">
        <v>2</v>
      </c>
      <c r="G10" s="85">
        <v>3</v>
      </c>
      <c r="H10" s="85">
        <v>4</v>
      </c>
      <c r="I10" s="86">
        <v>5</v>
      </c>
      <c r="J10" s="86">
        <v>6</v>
      </c>
      <c r="K10" s="86">
        <v>7</v>
      </c>
      <c r="L10" s="86">
        <v>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7804F-B835-4424-9EC4-8302E8DCB9E6}">
  <sheetPr codeName="Sheet16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8" customWidth="1"/>
    <col min="2" max="2" width="14.83203125" style="46" customWidth="1"/>
    <col min="3" max="3" width="35.83203125" style="46" customWidth="1"/>
    <col min="4" max="4" width="9.83203125" style="38" customWidth="1"/>
    <col min="5" max="12" width="6.83203125" style="47" customWidth="1"/>
    <col min="13" max="18" width="9.33203125" style="47"/>
    <col min="19" max="16384" width="9.33203125" style="69"/>
  </cols>
  <sheetData>
    <row r="1" spans="1:12" x14ac:dyDescent="0.2">
      <c r="A1" s="45" t="s">
        <v>185</v>
      </c>
    </row>
    <row r="2" spans="1:12" ht="15" customHeight="1" x14ac:dyDescent="0.2">
      <c r="A2" s="46" t="s">
        <v>187</v>
      </c>
      <c r="B2" s="46">
        <v>12</v>
      </c>
    </row>
    <row r="3" spans="1:12" x14ac:dyDescent="0.2">
      <c r="A3" s="46" t="s">
        <v>140</v>
      </c>
      <c r="B3" s="46" t="s">
        <v>11</v>
      </c>
    </row>
    <row r="4" spans="1:12" x14ac:dyDescent="0.2">
      <c r="A4" s="46" t="s">
        <v>141</v>
      </c>
      <c r="B4" s="46" t="s">
        <v>173</v>
      </c>
    </row>
    <row r="5" spans="1:12" x14ac:dyDescent="0.2">
      <c r="A5" s="46" t="s">
        <v>142</v>
      </c>
      <c r="B5" s="46" t="s">
        <v>174</v>
      </c>
    </row>
    <row r="6" spans="1:12" x14ac:dyDescent="0.2">
      <c r="A6" s="46" t="s">
        <v>143</v>
      </c>
      <c r="B6" s="46">
        <v>1</v>
      </c>
    </row>
    <row r="7" spans="1:12" x14ac:dyDescent="0.2">
      <c r="A7" s="46" t="s">
        <v>39</v>
      </c>
      <c r="B7" s="46">
        <v>2</v>
      </c>
    </row>
    <row r="10" spans="1:12" x14ac:dyDescent="0.2">
      <c r="A10" s="83" t="s">
        <v>139</v>
      </c>
      <c r="B10" s="84" t="s">
        <v>36</v>
      </c>
      <c r="C10" s="84" t="s">
        <v>35</v>
      </c>
      <c r="D10" s="83" t="s">
        <v>193</v>
      </c>
      <c r="E10" s="85">
        <v>1</v>
      </c>
      <c r="F10" s="85">
        <v>2</v>
      </c>
      <c r="G10" s="85">
        <v>3</v>
      </c>
      <c r="H10" s="85">
        <v>4</v>
      </c>
      <c r="I10" s="86">
        <v>5</v>
      </c>
      <c r="J10" s="86">
        <v>6</v>
      </c>
      <c r="K10" s="86">
        <v>7</v>
      </c>
      <c r="L10" s="86">
        <v>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412B8-FAA7-4877-96FA-EDABCC24F443}">
  <sheetPr codeName="Sheet17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8" customWidth="1"/>
    <col min="2" max="2" width="14.83203125" style="46" customWidth="1"/>
    <col min="3" max="3" width="35.83203125" style="46" customWidth="1"/>
    <col min="4" max="4" width="9.83203125" style="38" customWidth="1"/>
    <col min="5" max="12" width="6.83203125" style="47" customWidth="1"/>
    <col min="13" max="18" width="9.33203125" style="47"/>
    <col min="19" max="16384" width="9.33203125" style="69"/>
  </cols>
  <sheetData>
    <row r="1" spans="1:12" x14ac:dyDescent="0.2">
      <c r="A1" s="45" t="s">
        <v>185</v>
      </c>
    </row>
    <row r="2" spans="1:12" ht="15" customHeight="1" x14ac:dyDescent="0.2">
      <c r="A2" s="46" t="s">
        <v>187</v>
      </c>
      <c r="B2" s="46">
        <v>13</v>
      </c>
    </row>
    <row r="3" spans="1:12" x14ac:dyDescent="0.2">
      <c r="A3" s="46" t="s">
        <v>140</v>
      </c>
      <c r="B3" s="46" t="s">
        <v>12</v>
      </c>
    </row>
    <row r="4" spans="1:12" x14ac:dyDescent="0.2">
      <c r="A4" s="46" t="s">
        <v>141</v>
      </c>
      <c r="B4" s="46" t="s">
        <v>175</v>
      </c>
    </row>
    <row r="5" spans="1:12" x14ac:dyDescent="0.2">
      <c r="A5" s="46" t="s">
        <v>142</v>
      </c>
      <c r="B5" s="46" t="s">
        <v>176</v>
      </c>
    </row>
    <row r="6" spans="1:12" x14ac:dyDescent="0.2">
      <c r="A6" s="46" t="s">
        <v>143</v>
      </c>
      <c r="B6" s="46">
        <v>1.25</v>
      </c>
    </row>
    <row r="7" spans="1:12" x14ac:dyDescent="0.2">
      <c r="A7" s="46" t="s">
        <v>39</v>
      </c>
      <c r="B7" s="46">
        <v>3</v>
      </c>
    </row>
    <row r="10" spans="1:12" x14ac:dyDescent="0.2">
      <c r="A10" s="83" t="s">
        <v>139</v>
      </c>
      <c r="B10" s="84" t="s">
        <v>36</v>
      </c>
      <c r="C10" s="84" t="s">
        <v>35</v>
      </c>
      <c r="D10" s="83" t="s">
        <v>193</v>
      </c>
      <c r="E10" s="85">
        <v>1</v>
      </c>
      <c r="F10" s="85">
        <v>2</v>
      </c>
      <c r="G10" s="85">
        <v>3</v>
      </c>
      <c r="H10" s="85">
        <v>4</v>
      </c>
      <c r="I10" s="86">
        <v>5</v>
      </c>
      <c r="J10" s="86">
        <v>6</v>
      </c>
      <c r="K10" s="86">
        <v>7</v>
      </c>
      <c r="L10" s="86">
        <v>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24C31-8DFD-4608-A34F-BCEE9FA3828F}">
  <sheetPr codeName="Sheet18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8" customWidth="1"/>
    <col min="2" max="2" width="14.83203125" style="46" customWidth="1"/>
    <col min="3" max="3" width="35.83203125" style="46" customWidth="1"/>
    <col min="4" max="4" width="9.83203125" style="38" customWidth="1"/>
    <col min="5" max="12" width="6.83203125" style="47" customWidth="1"/>
    <col min="13" max="18" width="9.33203125" style="47"/>
    <col min="19" max="16384" width="9.33203125" style="69"/>
  </cols>
  <sheetData>
    <row r="1" spans="1:12" x14ac:dyDescent="0.2">
      <c r="A1" s="45" t="s">
        <v>185</v>
      </c>
    </row>
    <row r="2" spans="1:12" ht="15" customHeight="1" x14ac:dyDescent="0.2">
      <c r="A2" s="46" t="s">
        <v>187</v>
      </c>
      <c r="B2" s="46">
        <v>14</v>
      </c>
    </row>
    <row r="3" spans="1:12" x14ac:dyDescent="0.2">
      <c r="A3" s="46" t="s">
        <v>140</v>
      </c>
      <c r="B3" s="46" t="s">
        <v>13</v>
      </c>
    </row>
    <row r="4" spans="1:12" x14ac:dyDescent="0.2">
      <c r="A4" s="46" t="s">
        <v>141</v>
      </c>
      <c r="B4" s="46" t="s">
        <v>177</v>
      </c>
    </row>
    <row r="5" spans="1:12" x14ac:dyDescent="0.2">
      <c r="A5" s="46" t="s">
        <v>142</v>
      </c>
      <c r="B5" s="46" t="s">
        <v>178</v>
      </c>
    </row>
    <row r="6" spans="1:12" x14ac:dyDescent="0.2">
      <c r="A6" s="46" t="s">
        <v>143</v>
      </c>
      <c r="B6" s="46">
        <v>1</v>
      </c>
    </row>
    <row r="7" spans="1:12" x14ac:dyDescent="0.2">
      <c r="A7" s="46" t="s">
        <v>39</v>
      </c>
      <c r="B7" s="46">
        <v>1</v>
      </c>
    </row>
    <row r="10" spans="1:12" x14ac:dyDescent="0.2">
      <c r="A10" s="83" t="s">
        <v>139</v>
      </c>
      <c r="B10" s="84" t="s">
        <v>36</v>
      </c>
      <c r="C10" s="84" t="s">
        <v>35</v>
      </c>
      <c r="D10" s="83" t="s">
        <v>193</v>
      </c>
      <c r="E10" s="85">
        <v>1</v>
      </c>
      <c r="F10" s="85">
        <v>2</v>
      </c>
      <c r="G10" s="85">
        <v>3</v>
      </c>
      <c r="H10" s="85">
        <v>4</v>
      </c>
      <c r="I10" s="86">
        <v>5</v>
      </c>
      <c r="J10" s="86">
        <v>6</v>
      </c>
      <c r="K10" s="86">
        <v>7</v>
      </c>
      <c r="L10" s="86">
        <v>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AFD7F-DC85-458E-9110-CABC64878343}">
  <sheetPr codeName="Sheet19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8" customWidth="1"/>
    <col min="2" max="2" width="14.83203125" style="46" customWidth="1"/>
    <col min="3" max="3" width="35.83203125" style="46" customWidth="1"/>
    <col min="4" max="4" width="9.83203125" style="38" customWidth="1"/>
    <col min="5" max="12" width="6.83203125" style="47" customWidth="1"/>
    <col min="13" max="18" width="9.33203125" style="47"/>
    <col min="19" max="16384" width="9.33203125" style="69"/>
  </cols>
  <sheetData>
    <row r="1" spans="1:12" x14ac:dyDescent="0.2">
      <c r="A1" s="45" t="s">
        <v>185</v>
      </c>
    </row>
    <row r="2" spans="1:12" ht="15" customHeight="1" x14ac:dyDescent="0.2">
      <c r="A2" s="46" t="s">
        <v>187</v>
      </c>
      <c r="B2" s="46">
        <v>15</v>
      </c>
    </row>
    <row r="3" spans="1:12" x14ac:dyDescent="0.2">
      <c r="A3" s="46" t="s">
        <v>140</v>
      </c>
      <c r="B3" s="46" t="s">
        <v>14</v>
      </c>
    </row>
    <row r="4" spans="1:12" x14ac:dyDescent="0.2">
      <c r="A4" s="46" t="s">
        <v>141</v>
      </c>
      <c r="B4" s="46" t="s">
        <v>179</v>
      </c>
    </row>
    <row r="5" spans="1:12" x14ac:dyDescent="0.2">
      <c r="A5" s="46" t="s">
        <v>142</v>
      </c>
      <c r="B5" s="46" t="s">
        <v>180</v>
      </c>
    </row>
    <row r="6" spans="1:12" x14ac:dyDescent="0.2">
      <c r="A6" s="46" t="s">
        <v>143</v>
      </c>
      <c r="B6" s="46">
        <v>1.25</v>
      </c>
    </row>
    <row r="7" spans="1:12" x14ac:dyDescent="0.2">
      <c r="A7" s="46" t="s">
        <v>39</v>
      </c>
      <c r="B7" s="46">
        <v>1</v>
      </c>
    </row>
    <row r="10" spans="1:12" x14ac:dyDescent="0.2">
      <c r="A10" s="83" t="s">
        <v>139</v>
      </c>
      <c r="B10" s="84" t="s">
        <v>36</v>
      </c>
      <c r="C10" s="84" t="s">
        <v>35</v>
      </c>
      <c r="D10" s="83" t="s">
        <v>193</v>
      </c>
      <c r="E10" s="85">
        <v>1</v>
      </c>
      <c r="F10" s="85">
        <v>2</v>
      </c>
      <c r="G10" s="85">
        <v>3</v>
      </c>
      <c r="H10" s="85">
        <v>4</v>
      </c>
      <c r="I10" s="86">
        <v>5</v>
      </c>
      <c r="J10" s="86">
        <v>6</v>
      </c>
      <c r="K10" s="86">
        <v>7</v>
      </c>
      <c r="L10" s="86">
        <v>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B6470-9986-448F-B66E-FEC8816A260A}">
  <sheetPr codeName="Sheet20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8" customWidth="1"/>
    <col min="2" max="2" width="14.83203125" style="46" customWidth="1"/>
    <col min="3" max="3" width="35.83203125" style="46" customWidth="1"/>
    <col min="4" max="4" width="9.83203125" style="38" customWidth="1"/>
    <col min="5" max="12" width="6.83203125" style="47" customWidth="1"/>
    <col min="13" max="18" width="9.33203125" style="47"/>
    <col min="19" max="16384" width="9.33203125" style="69"/>
  </cols>
  <sheetData>
    <row r="1" spans="1:12" x14ac:dyDescent="0.2">
      <c r="A1" s="45" t="s">
        <v>185</v>
      </c>
    </row>
    <row r="2" spans="1:12" ht="15" customHeight="1" x14ac:dyDescent="0.2">
      <c r="A2" s="46" t="s">
        <v>187</v>
      </c>
      <c r="B2" s="46">
        <v>16</v>
      </c>
    </row>
    <row r="3" spans="1:12" x14ac:dyDescent="0.2">
      <c r="A3" s="46" t="s">
        <v>140</v>
      </c>
      <c r="B3" s="46" t="s">
        <v>15</v>
      </c>
    </row>
    <row r="4" spans="1:12" x14ac:dyDescent="0.2">
      <c r="A4" s="46" t="s">
        <v>141</v>
      </c>
      <c r="B4" s="46" t="s">
        <v>181</v>
      </c>
    </row>
    <row r="5" spans="1:12" x14ac:dyDescent="0.2">
      <c r="A5" s="46" t="s">
        <v>142</v>
      </c>
      <c r="B5" s="46" t="s">
        <v>182</v>
      </c>
    </row>
    <row r="6" spans="1:12" x14ac:dyDescent="0.2">
      <c r="A6" s="46" t="s">
        <v>143</v>
      </c>
      <c r="B6" s="46">
        <v>1</v>
      </c>
    </row>
    <row r="7" spans="1:12" x14ac:dyDescent="0.2">
      <c r="A7" s="46" t="s">
        <v>39</v>
      </c>
      <c r="B7" s="46">
        <v>1</v>
      </c>
    </row>
    <row r="10" spans="1:12" x14ac:dyDescent="0.2">
      <c r="A10" s="83" t="s">
        <v>139</v>
      </c>
      <c r="B10" s="84" t="s">
        <v>36</v>
      </c>
      <c r="C10" s="84" t="s">
        <v>35</v>
      </c>
      <c r="D10" s="83" t="s">
        <v>193</v>
      </c>
      <c r="E10" s="85">
        <v>1</v>
      </c>
      <c r="F10" s="85">
        <v>2</v>
      </c>
      <c r="G10" s="85">
        <v>3</v>
      </c>
      <c r="H10" s="85">
        <v>4</v>
      </c>
      <c r="I10" s="86">
        <v>5</v>
      </c>
      <c r="J10" s="86">
        <v>6</v>
      </c>
      <c r="K10" s="86">
        <v>7</v>
      </c>
      <c r="L10" s="86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07682-6C16-4FB6-AE2E-CDD113D2C0A6}">
  <sheetPr codeName="Sheet23"/>
  <dimension ref="A1:I11"/>
  <sheetViews>
    <sheetView workbookViewId="0"/>
  </sheetViews>
  <sheetFormatPr defaultRowHeight="12.75" x14ac:dyDescent="0.2"/>
  <cols>
    <col min="1" max="1" width="7.33203125" style="3" customWidth="1"/>
    <col min="2" max="7" width="30.83203125" style="2" customWidth="1"/>
    <col min="8" max="8" width="25.33203125" style="2" customWidth="1"/>
    <col min="9" max="16384" width="9.33203125" style="2"/>
  </cols>
  <sheetData>
    <row r="1" spans="1:9" ht="23.1" customHeight="1" x14ac:dyDescent="0.2">
      <c r="A1" s="21" t="s">
        <v>133</v>
      </c>
      <c r="B1" s="22"/>
      <c r="C1" s="22"/>
      <c r="D1" s="22"/>
      <c r="E1" s="22"/>
      <c r="F1" s="22"/>
      <c r="G1" s="22"/>
      <c r="H1" s="22"/>
      <c r="I1" s="23"/>
    </row>
    <row r="2" spans="1:9" x14ac:dyDescent="0.2">
      <c r="A2" s="24" t="s">
        <v>134</v>
      </c>
      <c r="B2" s="23"/>
      <c r="C2" s="23"/>
      <c r="D2" s="23"/>
      <c r="E2" s="23"/>
      <c r="F2" s="23"/>
      <c r="G2" s="23"/>
      <c r="H2" s="23"/>
      <c r="I2" s="23"/>
    </row>
    <row r="3" spans="1:9" x14ac:dyDescent="0.2">
      <c r="A3" s="25"/>
      <c r="B3" s="23"/>
      <c r="C3" s="23"/>
      <c r="D3" s="23"/>
      <c r="E3" s="23"/>
      <c r="F3" s="23"/>
      <c r="G3" s="23"/>
      <c r="H3" s="23"/>
      <c r="I3" s="23"/>
    </row>
    <row r="4" spans="1:9" x14ac:dyDescent="0.2">
      <c r="A4" s="26" t="s">
        <v>34</v>
      </c>
      <c r="B4" s="27" t="s">
        <v>135</v>
      </c>
      <c r="C4" s="27" t="s">
        <v>136</v>
      </c>
      <c r="D4" s="27" t="s">
        <v>51</v>
      </c>
      <c r="E4" s="27" t="s">
        <v>57</v>
      </c>
      <c r="F4" s="27" t="s">
        <v>41</v>
      </c>
      <c r="G4" s="27" t="s">
        <v>137</v>
      </c>
      <c r="H4" s="27" t="s">
        <v>38</v>
      </c>
      <c r="I4" s="23"/>
    </row>
    <row r="5" spans="1:9" x14ac:dyDescent="0.2">
      <c r="A5" s="28">
        <v>1</v>
      </c>
      <c r="B5" s="29" t="s">
        <v>47</v>
      </c>
      <c r="C5" s="29" t="s">
        <v>58</v>
      </c>
      <c r="D5" s="29" t="s">
        <v>47</v>
      </c>
      <c r="E5" s="29" t="s">
        <v>54</v>
      </c>
      <c r="F5" s="29"/>
      <c r="G5" s="29" t="s">
        <v>80</v>
      </c>
      <c r="H5" s="29" t="s">
        <v>50</v>
      </c>
      <c r="I5" s="23"/>
    </row>
    <row r="6" spans="1:9" x14ac:dyDescent="0.2">
      <c r="A6" s="28">
        <v>2</v>
      </c>
      <c r="B6" s="29" t="s">
        <v>52</v>
      </c>
      <c r="C6" s="29" t="s">
        <v>65</v>
      </c>
      <c r="D6" s="29" t="s">
        <v>52</v>
      </c>
      <c r="E6" s="29" t="s">
        <v>71</v>
      </c>
      <c r="F6" s="29"/>
      <c r="G6" s="29" t="s">
        <v>91</v>
      </c>
      <c r="H6" s="29" t="s">
        <v>56</v>
      </c>
      <c r="I6" s="23"/>
    </row>
    <row r="7" spans="1:9" x14ac:dyDescent="0.2">
      <c r="A7" s="28">
        <v>3</v>
      </c>
      <c r="B7" s="29" t="s">
        <v>54</v>
      </c>
      <c r="C7" s="29" t="s">
        <v>80</v>
      </c>
      <c r="D7" s="29" t="s">
        <v>67</v>
      </c>
      <c r="E7" s="29" t="s">
        <v>73</v>
      </c>
      <c r="F7" s="29"/>
      <c r="G7" s="29" t="s">
        <v>47</v>
      </c>
      <c r="H7" s="29" t="s">
        <v>79</v>
      </c>
      <c r="I7" s="23"/>
    </row>
    <row r="8" spans="1:9" x14ac:dyDescent="0.2">
      <c r="A8" s="28">
        <v>4</v>
      </c>
      <c r="B8" s="29" t="s">
        <v>58</v>
      </c>
      <c r="C8" s="29"/>
      <c r="D8" s="29" t="s">
        <v>69</v>
      </c>
      <c r="E8" s="29" t="s">
        <v>81</v>
      </c>
      <c r="F8" s="29"/>
      <c r="G8" s="29" t="s">
        <v>52</v>
      </c>
      <c r="H8" s="29" t="s">
        <v>93</v>
      </c>
      <c r="I8" s="23"/>
    </row>
    <row r="9" spans="1:9" x14ac:dyDescent="0.2">
      <c r="A9" s="28">
        <v>5</v>
      </c>
      <c r="B9" s="29" t="s">
        <v>65</v>
      </c>
      <c r="C9" s="29"/>
      <c r="D9" s="29" t="s">
        <v>75</v>
      </c>
      <c r="E9" s="29" t="s">
        <v>91</v>
      </c>
      <c r="F9" s="29"/>
      <c r="G9" s="29" t="s">
        <v>54</v>
      </c>
      <c r="H9" s="29" t="s">
        <v>100</v>
      </c>
      <c r="I9" s="23"/>
    </row>
    <row r="10" spans="1:9" x14ac:dyDescent="0.2">
      <c r="A10" s="25"/>
      <c r="B10" s="23"/>
      <c r="C10" s="23"/>
      <c r="D10" s="23"/>
      <c r="E10" s="23"/>
      <c r="F10" s="23"/>
      <c r="G10" s="23"/>
      <c r="H10" s="23"/>
      <c r="I10" s="23"/>
    </row>
    <row r="11" spans="1:9" x14ac:dyDescent="0.2">
      <c r="A11" s="25"/>
      <c r="B11" s="23"/>
      <c r="C11" s="23"/>
      <c r="D11" s="23"/>
      <c r="E11" s="23"/>
      <c r="F11" s="23"/>
      <c r="G11" s="23"/>
      <c r="H11" s="23"/>
      <c r="I11" s="2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EB1E5-4908-419F-9F06-27E662D51266}">
  <sheetPr codeName="Sheet22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8" customWidth="1"/>
    <col min="2" max="2" width="14.83203125" style="46" customWidth="1"/>
    <col min="3" max="3" width="35.83203125" style="46" customWidth="1"/>
    <col min="4" max="4" width="9.83203125" style="38" customWidth="1"/>
    <col min="5" max="12" width="6.83203125" style="47" customWidth="1"/>
    <col min="13" max="18" width="9.33203125" style="47"/>
    <col min="19" max="16384" width="9.33203125" style="69"/>
  </cols>
  <sheetData>
    <row r="1" spans="1:12" x14ac:dyDescent="0.2">
      <c r="A1" s="45" t="s">
        <v>185</v>
      </c>
    </row>
    <row r="2" spans="1:12" ht="15" customHeight="1" x14ac:dyDescent="0.2">
      <c r="A2" s="46" t="s">
        <v>187</v>
      </c>
      <c r="B2" s="46">
        <v>17</v>
      </c>
    </row>
    <row r="3" spans="1:12" x14ac:dyDescent="0.2">
      <c r="A3" s="46" t="s">
        <v>140</v>
      </c>
      <c r="B3" s="46" t="s">
        <v>16</v>
      </c>
    </row>
    <row r="4" spans="1:12" x14ac:dyDescent="0.2">
      <c r="A4" s="46" t="s">
        <v>141</v>
      </c>
      <c r="B4" s="46" t="s">
        <v>183</v>
      </c>
    </row>
    <row r="5" spans="1:12" x14ac:dyDescent="0.2">
      <c r="A5" s="46" t="s">
        <v>142</v>
      </c>
      <c r="B5" s="46" t="s">
        <v>184</v>
      </c>
    </row>
    <row r="6" spans="1:12" x14ac:dyDescent="0.2">
      <c r="A6" s="46" t="s">
        <v>143</v>
      </c>
      <c r="B6" s="46">
        <v>1</v>
      </c>
    </row>
    <row r="7" spans="1:12" x14ac:dyDescent="0.2">
      <c r="A7" s="46" t="s">
        <v>39</v>
      </c>
      <c r="B7" s="46">
        <v>2</v>
      </c>
    </row>
    <row r="10" spans="1:12" x14ac:dyDescent="0.2">
      <c r="A10" s="83" t="s">
        <v>139</v>
      </c>
      <c r="B10" s="84" t="s">
        <v>36</v>
      </c>
      <c r="C10" s="84" t="s">
        <v>35</v>
      </c>
      <c r="D10" s="83" t="s">
        <v>193</v>
      </c>
      <c r="E10" s="85">
        <v>1</v>
      </c>
      <c r="F10" s="85">
        <v>2</v>
      </c>
      <c r="G10" s="85">
        <v>3</v>
      </c>
      <c r="H10" s="85">
        <v>4</v>
      </c>
      <c r="I10" s="86">
        <v>5</v>
      </c>
      <c r="J10" s="86">
        <v>6</v>
      </c>
      <c r="K10" s="86">
        <v>7</v>
      </c>
      <c r="L10" s="86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43EB9-FF28-4068-96CA-E4CF4DEB371A}">
  <sheetPr codeName="Sheet1"/>
  <dimension ref="A1:H20"/>
  <sheetViews>
    <sheetView zoomScaleNormal="100" workbookViewId="0">
      <pane ySplit="3" topLeftCell="A4" activePane="bottomLeft" state="frozen"/>
      <selection activeCell="P2" sqref="P2"/>
      <selection pane="bottomLeft"/>
    </sheetView>
  </sheetViews>
  <sheetFormatPr defaultRowHeight="11.25" x14ac:dyDescent="0.2"/>
  <cols>
    <col min="2" max="2" width="32" customWidth="1"/>
    <col min="3" max="3" width="27.5" customWidth="1"/>
    <col min="4" max="4" width="16.33203125" customWidth="1"/>
    <col min="5" max="5" width="8.6640625" style="31" customWidth="1"/>
    <col min="6" max="6" width="8.5" style="31" customWidth="1"/>
    <col min="7" max="7" width="15.33203125" style="31" customWidth="1"/>
  </cols>
  <sheetData>
    <row r="1" spans="1:8" ht="15.75" x14ac:dyDescent="0.25">
      <c r="A1" s="30">
        <v>2026</v>
      </c>
    </row>
    <row r="2" spans="1:8" ht="12.75" x14ac:dyDescent="0.2">
      <c r="G2" s="32">
        <f>AVERAGE(G4:G20)</f>
        <v>17.166666666666668</v>
      </c>
      <c r="H2" s="33" t="s">
        <v>138</v>
      </c>
    </row>
    <row r="3" spans="1:8" ht="25.5" x14ac:dyDescent="0.2">
      <c r="A3" s="34" t="s">
        <v>139</v>
      </c>
      <c r="B3" s="35" t="s">
        <v>140</v>
      </c>
      <c r="C3" s="35" t="s">
        <v>141</v>
      </c>
      <c r="D3" s="35" t="s">
        <v>142</v>
      </c>
      <c r="E3" s="34" t="s">
        <v>143</v>
      </c>
      <c r="F3" s="36" t="s">
        <v>39</v>
      </c>
      <c r="G3" s="34" t="s">
        <v>144</v>
      </c>
      <c r="H3" s="37" t="s">
        <v>145</v>
      </c>
    </row>
    <row r="4" spans="1:8" ht="12.75" x14ac:dyDescent="0.2">
      <c r="A4" s="38">
        <v>1</v>
      </c>
      <c r="B4" s="39" t="s">
        <v>0</v>
      </c>
      <c r="C4" s="40" t="s">
        <v>146</v>
      </c>
      <c r="D4" s="40" t="s">
        <v>147</v>
      </c>
      <c r="E4" s="41">
        <v>1</v>
      </c>
      <c r="F4" s="42">
        <v>2</v>
      </c>
      <c r="G4" s="42">
        <v>6</v>
      </c>
      <c r="H4" s="43" t="s">
        <v>148</v>
      </c>
    </row>
    <row r="5" spans="1:8" ht="12.75" x14ac:dyDescent="0.2">
      <c r="A5" s="38">
        <v>2</v>
      </c>
      <c r="B5" s="39" t="s">
        <v>1</v>
      </c>
      <c r="C5" s="40" t="s">
        <v>149</v>
      </c>
      <c r="D5" s="40" t="s">
        <v>150</v>
      </c>
      <c r="E5" s="41">
        <v>1</v>
      </c>
      <c r="F5" s="42">
        <v>1</v>
      </c>
      <c r="G5" s="42">
        <v>18</v>
      </c>
      <c r="H5" s="43" t="s">
        <v>151</v>
      </c>
    </row>
    <row r="6" spans="1:8" ht="12.75" x14ac:dyDescent="0.2">
      <c r="A6" s="38">
        <v>3</v>
      </c>
      <c r="B6" s="39" t="s">
        <v>2</v>
      </c>
      <c r="C6" s="40" t="s">
        <v>152</v>
      </c>
      <c r="D6" s="40" t="s">
        <v>153</v>
      </c>
      <c r="E6" s="41">
        <v>1</v>
      </c>
      <c r="F6" s="42">
        <v>2</v>
      </c>
      <c r="G6" s="42">
        <v>11</v>
      </c>
      <c r="H6" s="43" t="s">
        <v>154</v>
      </c>
    </row>
    <row r="7" spans="1:8" ht="12.75" x14ac:dyDescent="0.2">
      <c r="A7" s="38">
        <v>4</v>
      </c>
      <c r="B7" s="39" t="s">
        <v>3</v>
      </c>
      <c r="C7" s="40" t="s">
        <v>155</v>
      </c>
      <c r="D7" s="40" t="s">
        <v>156</v>
      </c>
      <c r="E7" s="41">
        <v>1.25</v>
      </c>
      <c r="F7" s="42">
        <v>3</v>
      </c>
      <c r="G7" s="42">
        <v>26</v>
      </c>
      <c r="H7" s="43" t="s">
        <v>157</v>
      </c>
    </row>
    <row r="8" spans="1:8" ht="12.75" x14ac:dyDescent="0.2">
      <c r="A8" s="38">
        <v>5</v>
      </c>
      <c r="B8" s="40" t="s">
        <v>4</v>
      </c>
      <c r="C8" s="40" t="s">
        <v>158</v>
      </c>
      <c r="D8" s="40" t="s">
        <v>159</v>
      </c>
      <c r="E8" s="41">
        <v>1</v>
      </c>
      <c r="F8" s="42">
        <v>1</v>
      </c>
      <c r="G8" s="42">
        <v>18</v>
      </c>
      <c r="H8" s="43" t="s">
        <v>160</v>
      </c>
    </row>
    <row r="9" spans="1:8" ht="12.75" x14ac:dyDescent="0.2">
      <c r="A9" s="38">
        <v>6</v>
      </c>
      <c r="B9" s="40" t="s">
        <v>5</v>
      </c>
      <c r="C9" s="40" t="s">
        <v>161</v>
      </c>
      <c r="D9" s="40" t="s">
        <v>162</v>
      </c>
      <c r="E9" s="41">
        <v>1.25</v>
      </c>
      <c r="F9" s="42">
        <v>3</v>
      </c>
      <c r="G9" s="42">
        <v>24</v>
      </c>
      <c r="H9" s="43" t="s">
        <v>163</v>
      </c>
    </row>
    <row r="10" spans="1:8" ht="12.75" x14ac:dyDescent="0.2">
      <c r="A10" s="38">
        <v>7</v>
      </c>
      <c r="B10" s="40" t="s">
        <v>6</v>
      </c>
      <c r="C10" s="40" t="s">
        <v>164</v>
      </c>
      <c r="D10" s="40" t="s">
        <v>165</v>
      </c>
      <c r="E10" s="41">
        <v>1</v>
      </c>
      <c r="F10" s="42">
        <v>2</v>
      </c>
      <c r="G10" s="42"/>
      <c r="H10" s="43"/>
    </row>
    <row r="11" spans="1:8" ht="12.75" x14ac:dyDescent="0.2">
      <c r="A11" s="38">
        <v>8</v>
      </c>
      <c r="B11" s="40" t="s">
        <v>7</v>
      </c>
      <c r="C11" s="40" t="s">
        <v>166</v>
      </c>
      <c r="D11" s="40" t="s">
        <v>167</v>
      </c>
      <c r="E11" s="41">
        <v>1</v>
      </c>
      <c r="F11" s="44">
        <v>2</v>
      </c>
      <c r="G11" s="42"/>
      <c r="H11" s="43"/>
    </row>
    <row r="12" spans="1:8" ht="12.75" x14ac:dyDescent="0.2">
      <c r="A12" s="38">
        <v>9</v>
      </c>
      <c r="B12" s="40" t="s">
        <v>8</v>
      </c>
      <c r="C12" s="40" t="s">
        <v>146</v>
      </c>
      <c r="D12" s="40" t="s">
        <v>168</v>
      </c>
      <c r="E12" s="41">
        <v>1.25</v>
      </c>
      <c r="F12" s="42">
        <v>2</v>
      </c>
      <c r="G12" s="42"/>
      <c r="H12" s="43"/>
    </row>
    <row r="13" spans="1:8" ht="12.75" x14ac:dyDescent="0.2">
      <c r="A13" s="38">
        <v>10</v>
      </c>
      <c r="B13" s="39" t="s">
        <v>9</v>
      </c>
      <c r="C13" s="40" t="s">
        <v>169</v>
      </c>
      <c r="D13" s="40" t="s">
        <v>170</v>
      </c>
      <c r="E13" s="41">
        <v>1</v>
      </c>
      <c r="F13" s="42">
        <v>2</v>
      </c>
      <c r="G13" s="42"/>
      <c r="H13" s="43"/>
    </row>
    <row r="14" spans="1:8" ht="12.75" x14ac:dyDescent="0.2">
      <c r="A14" s="38">
        <v>11</v>
      </c>
      <c r="B14" s="39" t="s">
        <v>10</v>
      </c>
      <c r="C14" s="40" t="s">
        <v>171</v>
      </c>
      <c r="D14" s="40" t="s">
        <v>172</v>
      </c>
      <c r="E14" s="41">
        <v>1</v>
      </c>
      <c r="F14" s="42">
        <v>1</v>
      </c>
      <c r="G14" s="42"/>
      <c r="H14" s="43"/>
    </row>
    <row r="15" spans="1:8" ht="12.75" x14ac:dyDescent="0.2">
      <c r="A15" s="38">
        <v>12</v>
      </c>
      <c r="B15" s="39" t="s">
        <v>11</v>
      </c>
      <c r="C15" s="40" t="s">
        <v>173</v>
      </c>
      <c r="D15" s="40" t="s">
        <v>174</v>
      </c>
      <c r="E15" s="41">
        <v>1</v>
      </c>
      <c r="F15" s="42">
        <v>2</v>
      </c>
      <c r="G15" s="42"/>
      <c r="H15" s="43"/>
    </row>
    <row r="16" spans="1:8" ht="12.75" x14ac:dyDescent="0.2">
      <c r="A16" s="38">
        <v>13</v>
      </c>
      <c r="B16" s="39" t="s">
        <v>12</v>
      </c>
      <c r="C16" s="40" t="s">
        <v>175</v>
      </c>
      <c r="D16" s="40" t="s">
        <v>176</v>
      </c>
      <c r="E16" s="41">
        <v>1.25</v>
      </c>
      <c r="F16" s="42">
        <v>3</v>
      </c>
      <c r="G16" s="42"/>
      <c r="H16" s="43"/>
    </row>
    <row r="17" spans="1:8" ht="12.75" x14ac:dyDescent="0.2">
      <c r="A17" s="38">
        <v>14</v>
      </c>
      <c r="B17" s="39" t="s">
        <v>13</v>
      </c>
      <c r="C17" s="40" t="s">
        <v>177</v>
      </c>
      <c r="D17" s="40" t="s">
        <v>178</v>
      </c>
      <c r="E17" s="41">
        <v>1</v>
      </c>
      <c r="F17" s="42">
        <v>1</v>
      </c>
      <c r="G17" s="42"/>
      <c r="H17" s="43"/>
    </row>
    <row r="18" spans="1:8" ht="12.75" x14ac:dyDescent="0.2">
      <c r="A18" s="38">
        <v>15</v>
      </c>
      <c r="B18" s="39" t="s">
        <v>14</v>
      </c>
      <c r="C18" s="40" t="s">
        <v>179</v>
      </c>
      <c r="D18" s="40" t="s">
        <v>180</v>
      </c>
      <c r="E18" s="41">
        <v>1.25</v>
      </c>
      <c r="F18" s="42">
        <v>1</v>
      </c>
      <c r="G18" s="42"/>
      <c r="H18" s="43"/>
    </row>
    <row r="19" spans="1:8" ht="12.75" x14ac:dyDescent="0.2">
      <c r="A19" s="38">
        <v>16</v>
      </c>
      <c r="B19" s="39" t="s">
        <v>15</v>
      </c>
      <c r="C19" s="40" t="s">
        <v>181</v>
      </c>
      <c r="D19" s="40" t="s">
        <v>182</v>
      </c>
      <c r="E19" s="41">
        <v>1</v>
      </c>
      <c r="F19" s="42">
        <v>1</v>
      </c>
      <c r="G19" s="42"/>
      <c r="H19" s="43"/>
    </row>
    <row r="20" spans="1:8" ht="12.75" x14ac:dyDescent="0.2">
      <c r="A20" s="38">
        <v>17</v>
      </c>
      <c r="B20" s="39" t="s">
        <v>16</v>
      </c>
      <c r="C20" s="40" t="s">
        <v>183</v>
      </c>
      <c r="D20" s="40" t="s">
        <v>184</v>
      </c>
      <c r="E20" s="41">
        <v>1</v>
      </c>
      <c r="F20" s="42">
        <v>2</v>
      </c>
      <c r="G20" s="42"/>
      <c r="H20" s="43"/>
    </row>
  </sheetData>
  <hyperlinks>
    <hyperlink ref="H4" r:id="rId1" xr:uid="{63EC42DC-CB89-4FDA-A5C8-08ABB7D023C5}"/>
    <hyperlink ref="H5" r:id="rId2" xr:uid="{1099B495-B837-4D9B-A99E-84FAC96798C7}"/>
    <hyperlink ref="H6" r:id="rId3" xr:uid="{F285FED3-487D-4065-931A-21D41E37DD71}"/>
    <hyperlink ref="H7" r:id="rId4" location="!/" display="https://www.manage2sail.com/nl-NL/event/WSHVJW2026 - !/" xr:uid="{71E8402B-6B32-424D-93BF-B33BC2327D0E}"/>
    <hyperlink ref="H8" r:id="rId5" xr:uid="{90C18D59-A7A4-4D62-82B5-3F8501BFA170}"/>
    <hyperlink ref="H9" r:id="rId6" xr:uid="{078038B2-2E3E-4C7A-9CF8-C110F6E5D10A}"/>
  </hyperlinks>
  <pageMargins left="0.7" right="0.7" top="0.75" bottom="0.75" header="0.3" footer="0.3"/>
  <legacy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F22A3-59A8-4F0A-ADE9-92B625D83FE5}">
  <sheetPr codeName="Sheet2"/>
  <dimension ref="A1:O15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8" customWidth="1"/>
    <col min="2" max="2" width="14.83203125" style="46" customWidth="1"/>
    <col min="3" max="3" width="35.83203125" style="46" customWidth="1"/>
    <col min="4" max="4" width="9.83203125" style="38" customWidth="1"/>
    <col min="5" max="9" width="7.33203125" style="47" customWidth="1"/>
    <col min="10" max="15" width="9.33203125" style="47"/>
    <col min="16" max="16384" width="9.33203125" style="69"/>
  </cols>
  <sheetData>
    <row r="1" spans="1:9" x14ac:dyDescent="0.2">
      <c r="A1" s="45" t="s">
        <v>185</v>
      </c>
      <c r="F1" s="47" t="s">
        <v>186</v>
      </c>
    </row>
    <row r="2" spans="1:9" ht="15" customHeight="1" x14ac:dyDescent="0.2">
      <c r="A2" s="46" t="s">
        <v>187</v>
      </c>
      <c r="B2" s="46">
        <v>1</v>
      </c>
      <c r="E2" s="47" t="s">
        <v>188</v>
      </c>
      <c r="F2" s="47">
        <v>7</v>
      </c>
    </row>
    <row r="3" spans="1:9" x14ac:dyDescent="0.2">
      <c r="A3" s="46" t="s">
        <v>140</v>
      </c>
      <c r="B3" s="46" t="s">
        <v>0</v>
      </c>
      <c r="E3" s="47" t="s">
        <v>189</v>
      </c>
      <c r="F3" s="47">
        <v>7</v>
      </c>
    </row>
    <row r="4" spans="1:9" x14ac:dyDescent="0.2">
      <c r="A4" s="46" t="s">
        <v>141</v>
      </c>
      <c r="B4" s="46" t="s">
        <v>146</v>
      </c>
      <c r="E4" s="47" t="s">
        <v>190</v>
      </c>
      <c r="F4" s="47">
        <v>7</v>
      </c>
    </row>
    <row r="5" spans="1:9" x14ac:dyDescent="0.2">
      <c r="A5" s="46" t="s">
        <v>142</v>
      </c>
      <c r="B5" s="46" t="s">
        <v>147</v>
      </c>
    </row>
    <row r="6" spans="1:9" x14ac:dyDescent="0.2">
      <c r="A6" s="46" t="s">
        <v>143</v>
      </c>
      <c r="B6" s="46">
        <v>1</v>
      </c>
    </row>
    <row r="7" spans="1:9" x14ac:dyDescent="0.2">
      <c r="A7" s="46" t="s">
        <v>39</v>
      </c>
      <c r="B7" s="46">
        <v>2</v>
      </c>
    </row>
    <row r="8" spans="1:9" x14ac:dyDescent="0.2">
      <c r="A8" s="46" t="s">
        <v>191</v>
      </c>
      <c r="B8" s="46">
        <v>6</v>
      </c>
      <c r="C8" s="46" t="s">
        <v>192</v>
      </c>
    </row>
    <row r="10" spans="1:9" x14ac:dyDescent="0.2">
      <c r="A10" s="48" t="s">
        <v>139</v>
      </c>
      <c r="B10" s="49" t="s">
        <v>36</v>
      </c>
      <c r="C10" s="49" t="s">
        <v>35</v>
      </c>
      <c r="D10" s="48" t="s">
        <v>193</v>
      </c>
      <c r="E10" s="50">
        <v>1</v>
      </c>
      <c r="F10" s="50">
        <v>2</v>
      </c>
      <c r="G10" s="50">
        <v>3</v>
      </c>
      <c r="H10" s="50">
        <v>4</v>
      </c>
      <c r="I10" s="51">
        <v>5</v>
      </c>
    </row>
    <row r="11" spans="1:9" x14ac:dyDescent="0.2">
      <c r="A11" s="52">
        <v>1</v>
      </c>
      <c r="B11" s="53" t="s">
        <v>74</v>
      </c>
      <c r="C11" s="54" t="s">
        <v>73</v>
      </c>
      <c r="D11" s="52">
        <v>6</v>
      </c>
      <c r="E11" s="55">
        <v>1</v>
      </c>
      <c r="F11" s="55">
        <v>1</v>
      </c>
      <c r="G11" s="56">
        <v>-3</v>
      </c>
      <c r="H11" s="55">
        <v>2</v>
      </c>
      <c r="I11" s="55">
        <v>2</v>
      </c>
    </row>
    <row r="12" spans="1:9" x14ac:dyDescent="0.2">
      <c r="A12" s="57">
        <v>2</v>
      </c>
      <c r="B12" s="58" t="s">
        <v>59</v>
      </c>
      <c r="C12" s="59" t="s">
        <v>58</v>
      </c>
      <c r="D12" s="57">
        <v>8</v>
      </c>
      <c r="E12" s="60">
        <v>-3</v>
      </c>
      <c r="F12" s="61">
        <v>2</v>
      </c>
      <c r="G12" s="61">
        <v>2</v>
      </c>
      <c r="H12" s="61">
        <v>3</v>
      </c>
      <c r="I12" s="61">
        <v>1</v>
      </c>
    </row>
    <row r="13" spans="1:9" x14ac:dyDescent="0.2">
      <c r="A13" s="52">
        <v>3</v>
      </c>
      <c r="B13" s="53" t="s">
        <v>55</v>
      </c>
      <c r="C13" s="54" t="s">
        <v>54</v>
      </c>
      <c r="D13" s="52">
        <v>13</v>
      </c>
      <c r="E13" s="55">
        <v>2</v>
      </c>
      <c r="F13" s="55">
        <v>3</v>
      </c>
      <c r="G13" s="55">
        <v>1</v>
      </c>
      <c r="H13" s="55" t="s">
        <v>194</v>
      </c>
      <c r="I13" s="55" t="s">
        <v>190</v>
      </c>
    </row>
    <row r="14" spans="1:9" x14ac:dyDescent="0.2">
      <c r="A14" s="57">
        <v>4</v>
      </c>
      <c r="B14" s="58" t="s">
        <v>110</v>
      </c>
      <c r="C14" s="59" t="s">
        <v>109</v>
      </c>
      <c r="D14" s="57">
        <v>14</v>
      </c>
      <c r="E14" s="61">
        <v>5</v>
      </c>
      <c r="F14" s="61">
        <v>4</v>
      </c>
      <c r="G14" s="61">
        <v>4</v>
      </c>
      <c r="H14" s="61">
        <v>1</v>
      </c>
      <c r="I14" s="61" t="s">
        <v>195</v>
      </c>
    </row>
    <row r="15" spans="1:9" x14ac:dyDescent="0.2">
      <c r="A15" s="52">
        <v>5</v>
      </c>
      <c r="B15" s="53" t="s">
        <v>120</v>
      </c>
      <c r="C15" s="54" t="s">
        <v>119</v>
      </c>
      <c r="D15" s="52">
        <v>17</v>
      </c>
      <c r="E15" s="55">
        <v>4</v>
      </c>
      <c r="F15" s="56">
        <v>-5</v>
      </c>
      <c r="G15" s="55">
        <v>5</v>
      </c>
      <c r="H15" s="55">
        <v>5</v>
      </c>
      <c r="I15" s="55">
        <v>3</v>
      </c>
    </row>
    <row r="16" spans="1:9" x14ac:dyDescent="0.2">
      <c r="A16" s="62">
        <v>6</v>
      </c>
      <c r="B16" s="63" t="s">
        <v>92</v>
      </c>
      <c r="C16" s="64" t="s">
        <v>91</v>
      </c>
      <c r="D16" s="62">
        <v>20</v>
      </c>
      <c r="E16" s="65">
        <v>-6</v>
      </c>
      <c r="F16" s="66">
        <v>6</v>
      </c>
      <c r="G16" s="66">
        <v>6</v>
      </c>
      <c r="H16" s="66">
        <v>4</v>
      </c>
      <c r="I16" s="66">
        <v>4</v>
      </c>
    </row>
    <row r="17" spans="1:4" x14ac:dyDescent="0.2">
      <c r="A17" s="67"/>
      <c r="B17" s="68"/>
      <c r="C17" s="68"/>
      <c r="D17" s="67"/>
    </row>
    <row r="18" spans="1:4" x14ac:dyDescent="0.2">
      <c r="A18" s="67"/>
      <c r="B18" s="68"/>
      <c r="C18" s="68"/>
      <c r="D18" s="67"/>
    </row>
    <row r="19" spans="1:4" x14ac:dyDescent="0.2">
      <c r="A19" s="67"/>
      <c r="B19" s="68"/>
      <c r="C19" s="68"/>
      <c r="D19" s="67"/>
    </row>
    <row r="20" spans="1:4" x14ac:dyDescent="0.2">
      <c r="A20" s="67"/>
      <c r="B20" s="68"/>
      <c r="C20" s="68"/>
      <c r="D20" s="67"/>
    </row>
    <row r="21" spans="1:4" x14ac:dyDescent="0.2">
      <c r="A21" s="67"/>
      <c r="B21" s="68"/>
      <c r="C21" s="68"/>
      <c r="D21" s="67"/>
    </row>
    <row r="22" spans="1:4" x14ac:dyDescent="0.2">
      <c r="A22" s="67"/>
      <c r="B22" s="68"/>
      <c r="C22" s="68"/>
      <c r="D22" s="67"/>
    </row>
    <row r="23" spans="1:4" x14ac:dyDescent="0.2">
      <c r="A23" s="67"/>
      <c r="B23" s="68"/>
      <c r="C23" s="68"/>
      <c r="D23" s="67"/>
    </row>
    <row r="24" spans="1:4" x14ac:dyDescent="0.2">
      <c r="A24" s="67"/>
      <c r="B24" s="68"/>
      <c r="C24" s="68"/>
      <c r="D24" s="67"/>
    </row>
    <row r="25" spans="1:4" x14ac:dyDescent="0.2">
      <c r="A25" s="67"/>
      <c r="B25" s="68"/>
      <c r="C25" s="68"/>
      <c r="D25" s="67"/>
    </row>
    <row r="26" spans="1:4" x14ac:dyDescent="0.2">
      <c r="A26" s="67"/>
      <c r="B26" s="68"/>
      <c r="C26" s="68"/>
      <c r="D26" s="67"/>
    </row>
    <row r="27" spans="1:4" x14ac:dyDescent="0.2">
      <c r="A27" s="67"/>
      <c r="B27" s="68"/>
      <c r="C27" s="68"/>
      <c r="D27" s="67"/>
    </row>
    <row r="28" spans="1:4" x14ac:dyDescent="0.2">
      <c r="A28" s="67"/>
      <c r="B28" s="68"/>
      <c r="C28" s="68"/>
      <c r="D28" s="67"/>
    </row>
    <row r="29" spans="1:4" x14ac:dyDescent="0.2">
      <c r="A29" s="67"/>
      <c r="B29" s="68"/>
      <c r="C29" s="68"/>
      <c r="D29" s="67"/>
    </row>
    <row r="30" spans="1:4" x14ac:dyDescent="0.2">
      <c r="A30" s="67"/>
      <c r="B30" s="68"/>
      <c r="C30" s="68"/>
      <c r="D30" s="67"/>
    </row>
    <row r="31" spans="1:4" x14ac:dyDescent="0.2">
      <c r="A31" s="67"/>
      <c r="B31" s="68"/>
      <c r="C31" s="68"/>
      <c r="D31" s="67"/>
    </row>
    <row r="32" spans="1:4" x14ac:dyDescent="0.2">
      <c r="A32" s="67"/>
      <c r="B32" s="68"/>
      <c r="C32" s="68"/>
      <c r="D32" s="67"/>
    </row>
    <row r="33" spans="1:4" x14ac:dyDescent="0.2">
      <c r="A33" s="67"/>
      <c r="B33" s="68"/>
      <c r="C33" s="68"/>
      <c r="D33" s="67"/>
    </row>
    <row r="34" spans="1:4" x14ac:dyDescent="0.2">
      <c r="A34" s="67"/>
      <c r="B34" s="68"/>
      <c r="C34" s="68"/>
      <c r="D34" s="67"/>
    </row>
    <row r="35" spans="1:4" x14ac:dyDescent="0.2">
      <c r="A35" s="67"/>
      <c r="B35" s="68"/>
      <c r="C35" s="68"/>
      <c r="D35" s="67"/>
    </row>
    <row r="36" spans="1:4" x14ac:dyDescent="0.2">
      <c r="A36" s="67"/>
      <c r="B36" s="68"/>
      <c r="C36" s="68"/>
      <c r="D36" s="67"/>
    </row>
    <row r="37" spans="1:4" x14ac:dyDescent="0.2">
      <c r="A37" s="67"/>
      <c r="B37" s="68"/>
      <c r="C37" s="68"/>
      <c r="D37" s="67"/>
    </row>
    <row r="38" spans="1:4" x14ac:dyDescent="0.2">
      <c r="A38" s="67"/>
      <c r="B38" s="68"/>
      <c r="C38" s="68"/>
      <c r="D38" s="67"/>
    </row>
    <row r="39" spans="1:4" x14ac:dyDescent="0.2">
      <c r="A39" s="67"/>
      <c r="B39" s="68"/>
      <c r="C39" s="68"/>
      <c r="D39" s="67"/>
    </row>
    <row r="40" spans="1:4" x14ac:dyDescent="0.2">
      <c r="A40" s="67"/>
      <c r="B40" s="68"/>
      <c r="C40" s="68"/>
      <c r="D40" s="67"/>
    </row>
    <row r="41" spans="1:4" x14ac:dyDescent="0.2">
      <c r="A41" s="67"/>
      <c r="B41" s="68"/>
      <c r="C41" s="68"/>
      <c r="D41" s="67"/>
    </row>
    <row r="42" spans="1:4" x14ac:dyDescent="0.2">
      <c r="A42" s="67"/>
      <c r="B42" s="68"/>
      <c r="C42" s="68"/>
      <c r="D42" s="67"/>
    </row>
    <row r="43" spans="1:4" x14ac:dyDescent="0.2">
      <c r="A43" s="67"/>
      <c r="B43" s="68"/>
      <c r="C43" s="68"/>
      <c r="D43" s="67"/>
    </row>
    <row r="44" spans="1:4" x14ac:dyDescent="0.2">
      <c r="A44" s="67"/>
      <c r="B44" s="68"/>
      <c r="C44" s="68"/>
      <c r="D44" s="67"/>
    </row>
    <row r="45" spans="1:4" x14ac:dyDescent="0.2">
      <c r="A45" s="67"/>
      <c r="B45" s="68"/>
      <c r="C45" s="68"/>
      <c r="D45" s="67"/>
    </row>
    <row r="46" spans="1:4" x14ac:dyDescent="0.2">
      <c r="A46" s="67"/>
      <c r="B46" s="68"/>
      <c r="C46" s="68"/>
      <c r="D46" s="67"/>
    </row>
    <row r="47" spans="1:4" x14ac:dyDescent="0.2">
      <c r="A47" s="67"/>
      <c r="B47" s="68"/>
      <c r="C47" s="68"/>
      <c r="D47" s="67"/>
    </row>
    <row r="48" spans="1:4" x14ac:dyDescent="0.2">
      <c r="A48" s="67"/>
      <c r="B48" s="68"/>
      <c r="C48" s="68"/>
      <c r="D48" s="67"/>
    </row>
    <row r="49" spans="1:4" x14ac:dyDescent="0.2">
      <c r="A49" s="67"/>
      <c r="B49" s="68"/>
      <c r="C49" s="68"/>
      <c r="D49" s="67"/>
    </row>
    <row r="50" spans="1:4" x14ac:dyDescent="0.2">
      <c r="A50" s="67"/>
      <c r="B50" s="68"/>
      <c r="C50" s="68"/>
      <c r="D50" s="67"/>
    </row>
    <row r="51" spans="1:4" x14ac:dyDescent="0.2">
      <c r="A51" s="67"/>
      <c r="B51" s="68"/>
      <c r="C51" s="68"/>
      <c r="D51" s="67"/>
    </row>
    <row r="52" spans="1:4" x14ac:dyDescent="0.2">
      <c r="A52" s="67"/>
      <c r="B52" s="68"/>
      <c r="C52" s="68"/>
      <c r="D52" s="67"/>
    </row>
    <row r="53" spans="1:4" x14ac:dyDescent="0.2">
      <c r="A53" s="67"/>
      <c r="B53" s="68"/>
      <c r="C53" s="68"/>
      <c r="D53" s="67"/>
    </row>
    <row r="54" spans="1:4" x14ac:dyDescent="0.2">
      <c r="A54" s="67"/>
      <c r="B54" s="68"/>
      <c r="C54" s="68"/>
      <c r="D54" s="67"/>
    </row>
    <row r="55" spans="1:4" x14ac:dyDescent="0.2">
      <c r="A55" s="67"/>
      <c r="B55" s="68"/>
      <c r="C55" s="68"/>
      <c r="D55" s="67"/>
    </row>
    <row r="56" spans="1:4" x14ac:dyDescent="0.2">
      <c r="A56" s="67"/>
      <c r="B56" s="68"/>
      <c r="C56" s="68"/>
      <c r="D56" s="67"/>
    </row>
    <row r="57" spans="1:4" x14ac:dyDescent="0.2">
      <c r="A57" s="67"/>
      <c r="B57" s="68"/>
      <c r="C57" s="68"/>
      <c r="D57" s="67"/>
    </row>
    <row r="58" spans="1:4" x14ac:dyDescent="0.2">
      <c r="A58" s="67"/>
      <c r="B58" s="68"/>
      <c r="C58" s="68"/>
      <c r="D58" s="67"/>
    </row>
    <row r="59" spans="1:4" x14ac:dyDescent="0.2">
      <c r="A59" s="67"/>
      <c r="B59" s="68"/>
      <c r="C59" s="68"/>
      <c r="D59" s="67"/>
    </row>
    <row r="60" spans="1:4" x14ac:dyDescent="0.2">
      <c r="A60" s="67"/>
      <c r="B60" s="68"/>
      <c r="C60" s="68"/>
      <c r="D60" s="67"/>
    </row>
    <row r="61" spans="1:4" x14ac:dyDescent="0.2">
      <c r="A61" s="67"/>
      <c r="B61" s="68"/>
      <c r="C61" s="68"/>
      <c r="D61" s="67"/>
    </row>
    <row r="62" spans="1:4" x14ac:dyDescent="0.2">
      <c r="A62" s="67"/>
      <c r="B62" s="68"/>
      <c r="C62" s="68"/>
      <c r="D62" s="67"/>
    </row>
    <row r="63" spans="1:4" x14ac:dyDescent="0.2">
      <c r="A63" s="67"/>
      <c r="B63" s="68"/>
      <c r="C63" s="68"/>
      <c r="D63" s="67"/>
    </row>
    <row r="64" spans="1:4" x14ac:dyDescent="0.2">
      <c r="A64" s="67"/>
      <c r="B64" s="68"/>
      <c r="C64" s="68"/>
      <c r="D64" s="67"/>
    </row>
    <row r="65" spans="1:4" x14ac:dyDescent="0.2">
      <c r="A65" s="67"/>
      <c r="B65" s="68"/>
      <c r="C65" s="68"/>
      <c r="D65" s="67"/>
    </row>
    <row r="66" spans="1:4" x14ac:dyDescent="0.2">
      <c r="A66" s="67"/>
      <c r="B66" s="68"/>
      <c r="C66" s="68"/>
      <c r="D66" s="67"/>
    </row>
    <row r="67" spans="1:4" x14ac:dyDescent="0.2">
      <c r="A67" s="67"/>
      <c r="B67" s="68"/>
      <c r="C67" s="68"/>
      <c r="D67" s="67"/>
    </row>
    <row r="68" spans="1:4" x14ac:dyDescent="0.2">
      <c r="A68" s="67"/>
      <c r="B68" s="68"/>
      <c r="C68" s="68"/>
      <c r="D68" s="67"/>
    </row>
    <row r="69" spans="1:4" x14ac:dyDescent="0.2">
      <c r="A69" s="67"/>
      <c r="B69" s="68"/>
      <c r="C69" s="68"/>
      <c r="D69" s="67"/>
    </row>
    <row r="70" spans="1:4" x14ac:dyDescent="0.2">
      <c r="A70" s="67"/>
      <c r="B70" s="68"/>
      <c r="C70" s="68"/>
      <c r="D70" s="67"/>
    </row>
    <row r="71" spans="1:4" x14ac:dyDescent="0.2">
      <c r="A71" s="67"/>
      <c r="B71" s="68"/>
      <c r="C71" s="68"/>
      <c r="D71" s="67"/>
    </row>
    <row r="72" spans="1:4" x14ac:dyDescent="0.2">
      <c r="A72" s="67"/>
      <c r="B72" s="68"/>
      <c r="C72" s="68"/>
      <c r="D72" s="67"/>
    </row>
    <row r="73" spans="1:4" x14ac:dyDescent="0.2">
      <c r="A73" s="67"/>
      <c r="B73" s="68"/>
      <c r="C73" s="68"/>
      <c r="D73" s="67"/>
    </row>
    <row r="74" spans="1:4" x14ac:dyDescent="0.2">
      <c r="A74" s="67"/>
      <c r="B74" s="68"/>
      <c r="C74" s="68"/>
      <c r="D74" s="67"/>
    </row>
    <row r="75" spans="1:4" x14ac:dyDescent="0.2">
      <c r="A75" s="67"/>
      <c r="B75" s="68"/>
      <c r="C75" s="68"/>
      <c r="D75" s="67"/>
    </row>
    <row r="76" spans="1:4" x14ac:dyDescent="0.2">
      <c r="A76" s="67"/>
      <c r="B76" s="68"/>
      <c r="C76" s="68"/>
      <c r="D76" s="67"/>
    </row>
    <row r="77" spans="1:4" x14ac:dyDescent="0.2">
      <c r="A77" s="67"/>
      <c r="B77" s="68"/>
      <c r="C77" s="68"/>
      <c r="D77" s="67"/>
    </row>
    <row r="78" spans="1:4" x14ac:dyDescent="0.2">
      <c r="A78" s="67"/>
      <c r="B78" s="68"/>
      <c r="C78" s="68"/>
      <c r="D78" s="67"/>
    </row>
    <row r="79" spans="1:4" x14ac:dyDescent="0.2">
      <c r="A79" s="67"/>
      <c r="B79" s="68"/>
      <c r="C79" s="68"/>
      <c r="D79" s="67"/>
    </row>
    <row r="80" spans="1:4" x14ac:dyDescent="0.2">
      <c r="A80" s="67"/>
      <c r="B80" s="68"/>
      <c r="C80" s="68"/>
      <c r="D80" s="67"/>
    </row>
    <row r="81" spans="1:4" x14ac:dyDescent="0.2">
      <c r="A81" s="67"/>
      <c r="B81" s="68"/>
      <c r="C81" s="68"/>
      <c r="D81" s="67"/>
    </row>
    <row r="82" spans="1:4" x14ac:dyDescent="0.2">
      <c r="A82" s="67"/>
      <c r="B82" s="68"/>
      <c r="C82" s="68"/>
      <c r="D82" s="67"/>
    </row>
    <row r="83" spans="1:4" x14ac:dyDescent="0.2">
      <c r="A83" s="67"/>
      <c r="B83" s="68"/>
      <c r="C83" s="68"/>
      <c r="D83" s="67"/>
    </row>
    <row r="84" spans="1:4" x14ac:dyDescent="0.2">
      <c r="A84" s="67"/>
      <c r="B84" s="68"/>
      <c r="C84" s="68"/>
      <c r="D84" s="67"/>
    </row>
    <row r="85" spans="1:4" x14ac:dyDescent="0.2">
      <c r="A85" s="67"/>
      <c r="B85" s="68"/>
      <c r="C85" s="68"/>
      <c r="D85" s="67"/>
    </row>
    <row r="86" spans="1:4" x14ac:dyDescent="0.2">
      <c r="A86" s="67"/>
      <c r="B86" s="68"/>
      <c r="C86" s="68"/>
      <c r="D86" s="67"/>
    </row>
    <row r="87" spans="1:4" x14ac:dyDescent="0.2">
      <c r="A87" s="67"/>
      <c r="B87" s="68"/>
      <c r="C87" s="68"/>
      <c r="D87" s="67"/>
    </row>
    <row r="88" spans="1:4" x14ac:dyDescent="0.2">
      <c r="A88" s="67"/>
      <c r="B88" s="68"/>
      <c r="C88" s="68"/>
      <c r="D88" s="67"/>
    </row>
    <row r="89" spans="1:4" x14ac:dyDescent="0.2">
      <c r="A89" s="67"/>
      <c r="B89" s="68"/>
      <c r="C89" s="68"/>
      <c r="D89" s="67"/>
    </row>
    <row r="90" spans="1:4" x14ac:dyDescent="0.2">
      <c r="A90" s="67"/>
      <c r="B90" s="68"/>
      <c r="C90" s="68"/>
      <c r="D90" s="67"/>
    </row>
    <row r="91" spans="1:4" x14ac:dyDescent="0.2">
      <c r="A91" s="67"/>
      <c r="B91" s="68"/>
      <c r="C91" s="68"/>
      <c r="D91" s="67"/>
    </row>
    <row r="92" spans="1:4" x14ac:dyDescent="0.2">
      <c r="A92" s="67"/>
      <c r="B92" s="68"/>
      <c r="C92" s="68"/>
      <c r="D92" s="67"/>
    </row>
    <row r="93" spans="1:4" x14ac:dyDescent="0.2">
      <c r="A93" s="67"/>
      <c r="B93" s="68"/>
      <c r="C93" s="68"/>
      <c r="D93" s="67"/>
    </row>
    <row r="94" spans="1:4" x14ac:dyDescent="0.2">
      <c r="A94" s="67"/>
      <c r="B94" s="68"/>
      <c r="C94" s="68"/>
      <c r="D94" s="67"/>
    </row>
    <row r="95" spans="1:4" x14ac:dyDescent="0.2">
      <c r="A95" s="67"/>
      <c r="B95" s="68"/>
      <c r="C95" s="68"/>
      <c r="D95" s="67"/>
    </row>
    <row r="96" spans="1:4" x14ac:dyDescent="0.2">
      <c r="A96" s="67"/>
      <c r="B96" s="68"/>
      <c r="C96" s="68"/>
      <c r="D96" s="67"/>
    </row>
    <row r="97" spans="1:4" x14ac:dyDescent="0.2">
      <c r="A97" s="67"/>
      <c r="B97" s="68"/>
      <c r="C97" s="68"/>
      <c r="D97" s="67"/>
    </row>
    <row r="98" spans="1:4" x14ac:dyDescent="0.2">
      <c r="A98" s="67"/>
      <c r="B98" s="68"/>
      <c r="C98" s="68"/>
      <c r="D98" s="67"/>
    </row>
    <row r="99" spans="1:4" x14ac:dyDescent="0.2">
      <c r="A99" s="67"/>
      <c r="B99" s="68"/>
      <c r="C99" s="68"/>
      <c r="D99" s="67"/>
    </row>
    <row r="100" spans="1:4" x14ac:dyDescent="0.2">
      <c r="A100" s="67"/>
      <c r="B100" s="68"/>
      <c r="C100" s="68"/>
      <c r="D100" s="67"/>
    </row>
    <row r="101" spans="1:4" x14ac:dyDescent="0.2">
      <c r="A101" s="67"/>
      <c r="B101" s="68"/>
      <c r="C101" s="68"/>
      <c r="D101" s="67"/>
    </row>
    <row r="102" spans="1:4" x14ac:dyDescent="0.2">
      <c r="A102" s="67"/>
      <c r="B102" s="68"/>
      <c r="C102" s="68"/>
      <c r="D102" s="67"/>
    </row>
    <row r="103" spans="1:4" x14ac:dyDescent="0.2">
      <c r="A103" s="67"/>
      <c r="B103" s="68"/>
      <c r="C103" s="68"/>
      <c r="D103" s="67"/>
    </row>
    <row r="104" spans="1:4" x14ac:dyDescent="0.2">
      <c r="A104" s="67"/>
      <c r="B104" s="68"/>
      <c r="C104" s="68"/>
      <c r="D104" s="67"/>
    </row>
    <row r="105" spans="1:4" x14ac:dyDescent="0.2">
      <c r="A105" s="67"/>
      <c r="B105" s="68"/>
      <c r="C105" s="68"/>
      <c r="D105" s="67"/>
    </row>
    <row r="106" spans="1:4" x14ac:dyDescent="0.2">
      <c r="A106" s="67"/>
      <c r="B106" s="68"/>
      <c r="C106" s="68"/>
      <c r="D106" s="67"/>
    </row>
    <row r="107" spans="1:4" x14ac:dyDescent="0.2">
      <c r="A107" s="67"/>
      <c r="B107" s="68"/>
      <c r="C107" s="68"/>
      <c r="D107" s="67"/>
    </row>
    <row r="108" spans="1:4" x14ac:dyDescent="0.2">
      <c r="A108" s="67"/>
      <c r="B108" s="68"/>
      <c r="C108" s="68"/>
      <c r="D108" s="67"/>
    </row>
    <row r="109" spans="1:4" x14ac:dyDescent="0.2">
      <c r="A109" s="67"/>
      <c r="B109" s="68"/>
      <c r="C109" s="68"/>
      <c r="D109" s="67"/>
    </row>
    <row r="110" spans="1:4" x14ac:dyDescent="0.2">
      <c r="A110" s="67"/>
      <c r="B110" s="68"/>
      <c r="C110" s="68"/>
      <c r="D110" s="67"/>
    </row>
    <row r="111" spans="1:4" x14ac:dyDescent="0.2">
      <c r="A111" s="67"/>
      <c r="B111" s="68"/>
      <c r="C111" s="68"/>
      <c r="D111" s="67"/>
    </row>
    <row r="112" spans="1:4" x14ac:dyDescent="0.2">
      <c r="A112" s="67"/>
      <c r="B112" s="68"/>
      <c r="C112" s="68"/>
      <c r="D112" s="67"/>
    </row>
    <row r="113" spans="1:4" x14ac:dyDescent="0.2">
      <c r="A113" s="67"/>
      <c r="B113" s="68"/>
      <c r="C113" s="68"/>
      <c r="D113" s="67"/>
    </row>
    <row r="114" spans="1:4" x14ac:dyDescent="0.2">
      <c r="A114" s="67"/>
      <c r="B114" s="68"/>
      <c r="C114" s="68"/>
      <c r="D114" s="67"/>
    </row>
    <row r="115" spans="1:4" x14ac:dyDescent="0.2">
      <c r="A115" s="67"/>
      <c r="B115" s="68"/>
      <c r="C115" s="68"/>
      <c r="D115" s="67"/>
    </row>
    <row r="116" spans="1:4" x14ac:dyDescent="0.2">
      <c r="A116" s="67"/>
      <c r="B116" s="68"/>
      <c r="C116" s="68"/>
      <c r="D116" s="67"/>
    </row>
    <row r="117" spans="1:4" x14ac:dyDescent="0.2">
      <c r="A117" s="67"/>
      <c r="B117" s="68"/>
      <c r="C117" s="68"/>
      <c r="D117" s="67"/>
    </row>
    <row r="118" spans="1:4" x14ac:dyDescent="0.2">
      <c r="A118" s="67"/>
      <c r="B118" s="68"/>
      <c r="C118" s="68"/>
      <c r="D118" s="67"/>
    </row>
    <row r="119" spans="1:4" x14ac:dyDescent="0.2">
      <c r="A119" s="67"/>
      <c r="B119" s="68"/>
      <c r="C119" s="68"/>
      <c r="D119" s="67"/>
    </row>
    <row r="120" spans="1:4" x14ac:dyDescent="0.2">
      <c r="A120" s="67"/>
      <c r="B120" s="68"/>
      <c r="C120" s="68"/>
      <c r="D120" s="67"/>
    </row>
    <row r="121" spans="1:4" x14ac:dyDescent="0.2">
      <c r="A121" s="67"/>
      <c r="B121" s="68"/>
      <c r="C121" s="68"/>
      <c r="D121" s="67"/>
    </row>
    <row r="122" spans="1:4" x14ac:dyDescent="0.2">
      <c r="A122" s="67"/>
      <c r="B122" s="68"/>
      <c r="C122" s="68"/>
      <c r="D122" s="67"/>
    </row>
    <row r="123" spans="1:4" x14ac:dyDescent="0.2">
      <c r="A123" s="67"/>
      <c r="B123" s="68"/>
      <c r="C123" s="68"/>
      <c r="D123" s="67"/>
    </row>
    <row r="124" spans="1:4" x14ac:dyDescent="0.2">
      <c r="A124" s="67"/>
      <c r="B124" s="68"/>
      <c r="C124" s="68"/>
      <c r="D124" s="67"/>
    </row>
    <row r="125" spans="1:4" x14ac:dyDescent="0.2">
      <c r="A125" s="67"/>
      <c r="B125" s="68"/>
      <c r="C125" s="68"/>
      <c r="D125" s="67"/>
    </row>
    <row r="126" spans="1:4" x14ac:dyDescent="0.2">
      <c r="A126" s="67"/>
      <c r="B126" s="68"/>
      <c r="C126" s="68"/>
      <c r="D126" s="67"/>
    </row>
    <row r="127" spans="1:4" x14ac:dyDescent="0.2">
      <c r="A127" s="67"/>
      <c r="B127" s="68"/>
      <c r="C127" s="68"/>
      <c r="D127" s="67"/>
    </row>
    <row r="128" spans="1:4" x14ac:dyDescent="0.2">
      <c r="A128" s="67"/>
      <c r="B128" s="68"/>
      <c r="C128" s="68"/>
      <c r="D128" s="67"/>
    </row>
    <row r="129" spans="1:4" x14ac:dyDescent="0.2">
      <c r="A129" s="67"/>
      <c r="B129" s="68"/>
      <c r="C129" s="68"/>
      <c r="D129" s="67"/>
    </row>
    <row r="130" spans="1:4" x14ac:dyDescent="0.2">
      <c r="A130" s="67"/>
      <c r="B130" s="68"/>
      <c r="C130" s="68"/>
      <c r="D130" s="67"/>
    </row>
    <row r="131" spans="1:4" x14ac:dyDescent="0.2">
      <c r="A131" s="67"/>
      <c r="B131" s="68"/>
      <c r="C131" s="68"/>
      <c r="D131" s="67"/>
    </row>
    <row r="132" spans="1:4" x14ac:dyDescent="0.2">
      <c r="A132" s="67"/>
      <c r="B132" s="68"/>
      <c r="C132" s="68"/>
      <c r="D132" s="67"/>
    </row>
    <row r="133" spans="1:4" x14ac:dyDescent="0.2">
      <c r="A133" s="67"/>
      <c r="B133" s="68"/>
      <c r="C133" s="68"/>
      <c r="D133" s="67"/>
    </row>
    <row r="134" spans="1:4" x14ac:dyDescent="0.2">
      <c r="A134" s="67"/>
      <c r="B134" s="68"/>
      <c r="C134" s="68"/>
      <c r="D134" s="67"/>
    </row>
    <row r="135" spans="1:4" x14ac:dyDescent="0.2">
      <c r="A135" s="67"/>
      <c r="B135" s="68"/>
      <c r="C135" s="68"/>
      <c r="D135" s="67"/>
    </row>
    <row r="136" spans="1:4" x14ac:dyDescent="0.2">
      <c r="A136" s="67"/>
      <c r="B136" s="68"/>
      <c r="C136" s="68"/>
      <c r="D136" s="67"/>
    </row>
    <row r="137" spans="1:4" x14ac:dyDescent="0.2">
      <c r="A137" s="67"/>
      <c r="B137" s="68"/>
      <c r="C137" s="68"/>
      <c r="D137" s="67"/>
    </row>
    <row r="138" spans="1:4" x14ac:dyDescent="0.2">
      <c r="A138" s="67"/>
      <c r="B138" s="68"/>
      <c r="C138" s="68"/>
      <c r="D138" s="67"/>
    </row>
    <row r="139" spans="1:4" x14ac:dyDescent="0.2">
      <c r="A139" s="67"/>
      <c r="B139" s="68"/>
      <c r="C139" s="68"/>
      <c r="D139" s="67"/>
    </row>
    <row r="140" spans="1:4" x14ac:dyDescent="0.2">
      <c r="A140" s="67"/>
      <c r="B140" s="68"/>
      <c r="C140" s="68"/>
      <c r="D140" s="67"/>
    </row>
    <row r="141" spans="1:4" x14ac:dyDescent="0.2">
      <c r="A141" s="67"/>
      <c r="B141" s="68"/>
      <c r="C141" s="68"/>
      <c r="D141" s="67"/>
    </row>
    <row r="142" spans="1:4" x14ac:dyDescent="0.2">
      <c r="A142" s="67"/>
      <c r="B142" s="68"/>
      <c r="C142" s="68"/>
      <c r="D142" s="67"/>
    </row>
    <row r="143" spans="1:4" x14ac:dyDescent="0.2">
      <c r="A143" s="67"/>
      <c r="B143" s="68"/>
      <c r="C143" s="68"/>
      <c r="D143" s="67"/>
    </row>
    <row r="144" spans="1:4" x14ac:dyDescent="0.2">
      <c r="A144" s="67"/>
      <c r="B144" s="68"/>
      <c r="C144" s="68"/>
      <c r="D144" s="67"/>
    </row>
    <row r="145" spans="1:4" x14ac:dyDescent="0.2">
      <c r="A145" s="67"/>
      <c r="B145" s="68"/>
      <c r="C145" s="68"/>
      <c r="D145" s="67"/>
    </row>
    <row r="146" spans="1:4" x14ac:dyDescent="0.2">
      <c r="A146" s="67"/>
      <c r="B146" s="68"/>
      <c r="C146" s="68"/>
      <c r="D146" s="67"/>
    </row>
    <row r="147" spans="1:4" x14ac:dyDescent="0.2">
      <c r="A147" s="67"/>
      <c r="B147" s="68"/>
      <c r="C147" s="68"/>
      <c r="D147" s="67"/>
    </row>
    <row r="148" spans="1:4" x14ac:dyDescent="0.2">
      <c r="A148" s="67"/>
      <c r="B148" s="68"/>
      <c r="C148" s="68"/>
      <c r="D148" s="67"/>
    </row>
    <row r="149" spans="1:4" x14ac:dyDescent="0.2">
      <c r="A149" s="67"/>
      <c r="B149" s="68"/>
      <c r="C149" s="68"/>
      <c r="D149" s="67"/>
    </row>
    <row r="150" spans="1:4" x14ac:dyDescent="0.2">
      <c r="A150" s="67"/>
      <c r="B150" s="68"/>
      <c r="C150" s="68"/>
      <c r="D150" s="67"/>
    </row>
    <row r="151" spans="1:4" x14ac:dyDescent="0.2">
      <c r="A151" s="67"/>
      <c r="B151" s="68"/>
      <c r="C151" s="68"/>
      <c r="D151" s="67"/>
    </row>
    <row r="152" spans="1:4" x14ac:dyDescent="0.2">
      <c r="A152" s="67"/>
      <c r="B152" s="68"/>
      <c r="C152" s="68"/>
      <c r="D152" s="67"/>
    </row>
    <row r="153" spans="1:4" x14ac:dyDescent="0.2">
      <c r="A153" s="67"/>
      <c r="B153" s="68"/>
      <c r="C153" s="68"/>
      <c r="D153" s="67"/>
    </row>
    <row r="154" spans="1:4" x14ac:dyDescent="0.2">
      <c r="A154" s="67"/>
      <c r="B154" s="68"/>
      <c r="C154" s="68"/>
      <c r="D154" s="67"/>
    </row>
    <row r="155" spans="1:4" x14ac:dyDescent="0.2">
      <c r="A155" s="67"/>
      <c r="B155" s="68"/>
      <c r="C155" s="68"/>
      <c r="D155" s="67"/>
    </row>
    <row r="156" spans="1:4" x14ac:dyDescent="0.2">
      <c r="A156" s="67"/>
      <c r="B156" s="68"/>
      <c r="C156" s="68"/>
      <c r="D156" s="67"/>
    </row>
    <row r="157" spans="1:4" x14ac:dyDescent="0.2">
      <c r="A157" s="67"/>
      <c r="B157" s="68"/>
      <c r="C157" s="68"/>
      <c r="D157" s="67"/>
    </row>
    <row r="158" spans="1:4" x14ac:dyDescent="0.2">
      <c r="A158" s="67"/>
      <c r="B158" s="68"/>
      <c r="C158" s="68"/>
      <c r="D158" s="6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C0306-CF7F-4A72-A750-D5D52F475A13}">
  <sheetPr codeName="Sheet3"/>
  <dimension ref="A1:M29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8" customWidth="1"/>
    <col min="2" max="2" width="14.83203125" style="46" customWidth="1"/>
    <col min="3" max="3" width="35.83203125" style="46" customWidth="1"/>
    <col min="4" max="4" width="9.83203125" style="38" customWidth="1"/>
    <col min="5" max="7" width="7.33203125" style="47" customWidth="1"/>
    <col min="8" max="13" width="9.33203125" style="47"/>
    <col min="14" max="16384" width="9.33203125" style="69"/>
  </cols>
  <sheetData>
    <row r="1" spans="1:7" x14ac:dyDescent="0.2">
      <c r="A1" s="45" t="s">
        <v>185</v>
      </c>
      <c r="F1" s="47" t="s">
        <v>196</v>
      </c>
    </row>
    <row r="2" spans="1:7" ht="15" customHeight="1" x14ac:dyDescent="0.2">
      <c r="A2" s="46" t="s">
        <v>187</v>
      </c>
      <c r="B2" s="46">
        <v>2</v>
      </c>
      <c r="E2" s="47" t="s">
        <v>188</v>
      </c>
      <c r="F2" s="70">
        <v>20</v>
      </c>
    </row>
    <row r="3" spans="1:7" x14ac:dyDescent="0.2">
      <c r="A3" s="46" t="s">
        <v>140</v>
      </c>
      <c r="B3" s="46" t="s">
        <v>1</v>
      </c>
      <c r="E3" s="47" t="s">
        <v>189</v>
      </c>
      <c r="F3" s="70">
        <v>20</v>
      </c>
    </row>
    <row r="4" spans="1:7" x14ac:dyDescent="0.2">
      <c r="A4" s="46" t="s">
        <v>141</v>
      </c>
      <c r="B4" s="46" t="s">
        <v>149</v>
      </c>
    </row>
    <row r="5" spans="1:7" x14ac:dyDescent="0.2">
      <c r="A5" s="46" t="s">
        <v>142</v>
      </c>
      <c r="B5" s="46" t="s">
        <v>150</v>
      </c>
    </row>
    <row r="6" spans="1:7" x14ac:dyDescent="0.2">
      <c r="A6" s="46" t="s">
        <v>143</v>
      </c>
      <c r="B6" s="46">
        <v>1</v>
      </c>
    </row>
    <row r="7" spans="1:7" x14ac:dyDescent="0.2">
      <c r="A7" s="46" t="s">
        <v>39</v>
      </c>
      <c r="B7" s="46">
        <v>1</v>
      </c>
    </row>
    <row r="8" spans="1:7" x14ac:dyDescent="0.2">
      <c r="A8" s="46" t="s">
        <v>191</v>
      </c>
      <c r="B8" s="46">
        <v>18</v>
      </c>
      <c r="C8" s="46" t="s">
        <v>192</v>
      </c>
    </row>
    <row r="10" spans="1:7" x14ac:dyDescent="0.2">
      <c r="A10" s="48" t="s">
        <v>139</v>
      </c>
      <c r="B10" s="49" t="s">
        <v>36</v>
      </c>
      <c r="C10" s="49" t="s">
        <v>35</v>
      </c>
      <c r="D10" s="48" t="s">
        <v>193</v>
      </c>
      <c r="E10" s="50">
        <v>1</v>
      </c>
      <c r="F10" s="50">
        <v>2</v>
      </c>
      <c r="G10" s="50">
        <v>3</v>
      </c>
    </row>
    <row r="11" spans="1:7" x14ac:dyDescent="0.2">
      <c r="A11" s="71">
        <v>1</v>
      </c>
      <c r="B11" s="54" t="s">
        <v>48</v>
      </c>
      <c r="C11" s="54" t="s">
        <v>47</v>
      </c>
      <c r="D11" s="72">
        <v>9</v>
      </c>
      <c r="E11" s="55">
        <v>1</v>
      </c>
      <c r="F11" s="55">
        <v>6</v>
      </c>
      <c r="G11" s="55">
        <v>2</v>
      </c>
    </row>
    <row r="12" spans="1:7" x14ac:dyDescent="0.2">
      <c r="A12" s="73">
        <v>2</v>
      </c>
      <c r="B12" s="59" t="s">
        <v>66</v>
      </c>
      <c r="C12" s="59" t="s">
        <v>65</v>
      </c>
      <c r="D12" s="74">
        <v>10</v>
      </c>
      <c r="E12" s="61">
        <v>3</v>
      </c>
      <c r="F12" s="61">
        <v>1</v>
      </c>
      <c r="G12" s="61">
        <v>6</v>
      </c>
    </row>
    <row r="13" spans="1:7" x14ac:dyDescent="0.2">
      <c r="A13" s="71">
        <v>3</v>
      </c>
      <c r="B13" s="54" t="s">
        <v>76</v>
      </c>
      <c r="C13" s="54" t="s">
        <v>75</v>
      </c>
      <c r="D13" s="72">
        <v>12</v>
      </c>
      <c r="E13" s="55">
        <v>7</v>
      </c>
      <c r="F13" s="55">
        <v>2</v>
      </c>
      <c r="G13" s="55">
        <v>3</v>
      </c>
    </row>
    <row r="14" spans="1:7" x14ac:dyDescent="0.2">
      <c r="A14" s="75">
        <v>4</v>
      </c>
      <c r="B14" s="76" t="s">
        <v>84</v>
      </c>
      <c r="C14" s="76" t="s">
        <v>83</v>
      </c>
      <c r="D14" s="77">
        <v>16</v>
      </c>
      <c r="E14" s="78">
        <v>9</v>
      </c>
      <c r="F14" s="78">
        <v>3</v>
      </c>
      <c r="G14" s="78">
        <v>4</v>
      </c>
    </row>
    <row r="15" spans="1:7" x14ac:dyDescent="0.2">
      <c r="A15" s="71">
        <v>5</v>
      </c>
      <c r="B15" s="54" t="s">
        <v>62</v>
      </c>
      <c r="C15" s="54" t="s">
        <v>61</v>
      </c>
      <c r="D15" s="72">
        <v>18</v>
      </c>
      <c r="E15" s="55">
        <v>2</v>
      </c>
      <c r="F15" s="55">
        <v>4</v>
      </c>
      <c r="G15" s="55">
        <v>12</v>
      </c>
    </row>
    <row r="16" spans="1:7" x14ac:dyDescent="0.2">
      <c r="A16" s="75">
        <v>6</v>
      </c>
      <c r="B16" s="76" t="s">
        <v>53</v>
      </c>
      <c r="C16" s="76" t="s">
        <v>52</v>
      </c>
      <c r="D16" s="77">
        <v>18</v>
      </c>
      <c r="E16" s="78">
        <v>5</v>
      </c>
      <c r="F16" s="78">
        <v>8</v>
      </c>
      <c r="G16" s="78">
        <v>5</v>
      </c>
    </row>
    <row r="17" spans="1:7" x14ac:dyDescent="0.2">
      <c r="A17" s="71">
        <v>7</v>
      </c>
      <c r="B17" s="54" t="s">
        <v>72</v>
      </c>
      <c r="C17" s="54" t="s">
        <v>71</v>
      </c>
      <c r="D17" s="72">
        <v>24</v>
      </c>
      <c r="E17" s="55">
        <v>4</v>
      </c>
      <c r="F17" s="55">
        <v>7</v>
      </c>
      <c r="G17" s="55">
        <v>13</v>
      </c>
    </row>
    <row r="18" spans="1:7" x14ac:dyDescent="0.2">
      <c r="A18" s="75">
        <v>8</v>
      </c>
      <c r="B18" s="76" t="s">
        <v>70</v>
      </c>
      <c r="C18" s="76" t="s">
        <v>69</v>
      </c>
      <c r="D18" s="77">
        <v>29</v>
      </c>
      <c r="E18" s="78">
        <v>15</v>
      </c>
      <c r="F18" s="78">
        <v>5</v>
      </c>
      <c r="G18" s="78">
        <v>9</v>
      </c>
    </row>
    <row r="19" spans="1:7" x14ac:dyDescent="0.2">
      <c r="A19" s="71">
        <v>9</v>
      </c>
      <c r="B19" s="54" t="s">
        <v>68</v>
      </c>
      <c r="C19" s="54" t="s">
        <v>67</v>
      </c>
      <c r="D19" s="72">
        <v>30</v>
      </c>
      <c r="E19" s="55">
        <v>14</v>
      </c>
      <c r="F19" s="55">
        <v>9</v>
      </c>
      <c r="G19" s="55">
        <v>7</v>
      </c>
    </row>
    <row r="20" spans="1:7" x14ac:dyDescent="0.2">
      <c r="A20" s="75">
        <v>10</v>
      </c>
      <c r="B20" s="76" t="s">
        <v>102</v>
      </c>
      <c r="C20" s="76" t="s">
        <v>101</v>
      </c>
      <c r="D20" s="77">
        <v>31</v>
      </c>
      <c r="E20" s="78">
        <v>10</v>
      </c>
      <c r="F20" s="78" t="s">
        <v>189</v>
      </c>
      <c r="G20" s="78">
        <v>1</v>
      </c>
    </row>
    <row r="21" spans="1:7" x14ac:dyDescent="0.2">
      <c r="A21" s="71">
        <v>11</v>
      </c>
      <c r="B21" s="54" t="s">
        <v>82</v>
      </c>
      <c r="C21" s="54" t="s">
        <v>81</v>
      </c>
      <c r="D21" s="72">
        <v>33</v>
      </c>
      <c r="E21" s="55">
        <v>6</v>
      </c>
      <c r="F21" s="55">
        <v>16</v>
      </c>
      <c r="G21" s="55">
        <v>11</v>
      </c>
    </row>
    <row r="22" spans="1:7" x14ac:dyDescent="0.2">
      <c r="A22" s="75">
        <v>12</v>
      </c>
      <c r="B22" s="76" t="s">
        <v>88</v>
      </c>
      <c r="C22" s="76" t="s">
        <v>87</v>
      </c>
      <c r="D22" s="77">
        <v>36</v>
      </c>
      <c r="E22" s="78">
        <v>16</v>
      </c>
      <c r="F22" s="78">
        <v>12</v>
      </c>
      <c r="G22" s="78">
        <v>8</v>
      </c>
    </row>
    <row r="23" spans="1:7" x14ac:dyDescent="0.2">
      <c r="A23" s="71">
        <v>13</v>
      </c>
      <c r="B23" s="54" t="s">
        <v>104</v>
      </c>
      <c r="C23" s="54" t="s">
        <v>103</v>
      </c>
      <c r="D23" s="72">
        <v>38</v>
      </c>
      <c r="E23" s="55">
        <v>8</v>
      </c>
      <c r="F23" s="55">
        <v>14</v>
      </c>
      <c r="G23" s="55">
        <v>16</v>
      </c>
    </row>
    <row r="24" spans="1:7" x14ac:dyDescent="0.2">
      <c r="A24" s="75">
        <v>14</v>
      </c>
      <c r="B24" s="76" t="s">
        <v>92</v>
      </c>
      <c r="C24" s="76" t="s">
        <v>91</v>
      </c>
      <c r="D24" s="77">
        <v>38</v>
      </c>
      <c r="E24" s="78">
        <v>12</v>
      </c>
      <c r="F24" s="78">
        <v>11</v>
      </c>
      <c r="G24" s="78">
        <v>15</v>
      </c>
    </row>
    <row r="25" spans="1:7" x14ac:dyDescent="0.2">
      <c r="A25" s="71">
        <v>15</v>
      </c>
      <c r="B25" s="54" t="s">
        <v>122</v>
      </c>
      <c r="C25" s="54" t="s">
        <v>121</v>
      </c>
      <c r="D25" s="72">
        <v>40</v>
      </c>
      <c r="E25" s="55" t="s">
        <v>188</v>
      </c>
      <c r="F25" s="55">
        <v>10</v>
      </c>
      <c r="G25" s="55">
        <v>10</v>
      </c>
    </row>
    <row r="26" spans="1:7" x14ac:dyDescent="0.2">
      <c r="A26" s="75">
        <v>16</v>
      </c>
      <c r="B26" s="76" t="s">
        <v>95</v>
      </c>
      <c r="C26" s="76" t="s">
        <v>94</v>
      </c>
      <c r="D26" s="77">
        <v>43</v>
      </c>
      <c r="E26" s="78">
        <v>13</v>
      </c>
      <c r="F26" s="78">
        <v>13</v>
      </c>
      <c r="G26" s="78">
        <v>17</v>
      </c>
    </row>
    <row r="27" spans="1:7" x14ac:dyDescent="0.2">
      <c r="A27" s="71">
        <v>17</v>
      </c>
      <c r="B27" s="54" t="s">
        <v>128</v>
      </c>
      <c r="C27" s="54" t="s">
        <v>127</v>
      </c>
      <c r="D27" s="72">
        <v>46</v>
      </c>
      <c r="E27" s="55">
        <v>11</v>
      </c>
      <c r="F27" s="55">
        <v>15</v>
      </c>
      <c r="G27" s="55" t="s">
        <v>188</v>
      </c>
    </row>
    <row r="28" spans="1:7" x14ac:dyDescent="0.2">
      <c r="A28" s="75">
        <v>18</v>
      </c>
      <c r="B28" s="76" t="s">
        <v>197</v>
      </c>
      <c r="C28" s="76" t="s">
        <v>80</v>
      </c>
      <c r="D28" s="77">
        <v>48</v>
      </c>
      <c r="E28" s="78">
        <v>17</v>
      </c>
      <c r="F28" s="78">
        <v>17</v>
      </c>
      <c r="G28" s="78">
        <v>14</v>
      </c>
    </row>
    <row r="29" spans="1:7" x14ac:dyDescent="0.2">
      <c r="A29" s="79">
        <v>19</v>
      </c>
      <c r="B29" s="80" t="s">
        <v>114</v>
      </c>
      <c r="C29" s="80" t="s">
        <v>113</v>
      </c>
      <c r="D29" s="81">
        <v>60</v>
      </c>
      <c r="E29" s="82" t="s">
        <v>188</v>
      </c>
      <c r="F29" s="82" t="s">
        <v>188</v>
      </c>
      <c r="G29" s="82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8AE9-0321-4FC2-8DE7-D42C771E0396}">
  <sheetPr codeName="Sheet6"/>
  <dimension ref="A1:R22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8" customWidth="1"/>
    <col min="2" max="2" width="14.83203125" style="46" customWidth="1"/>
    <col min="3" max="3" width="35.83203125" style="46" customWidth="1"/>
    <col min="4" max="4" width="9.83203125" style="38" customWidth="1"/>
    <col min="5" max="12" width="6.83203125" style="47" customWidth="1"/>
    <col min="13" max="18" width="9.33203125" style="47"/>
    <col min="19" max="16384" width="9.33203125" style="69"/>
  </cols>
  <sheetData>
    <row r="1" spans="1:12" x14ac:dyDescent="0.2">
      <c r="A1" s="45" t="s">
        <v>185</v>
      </c>
      <c r="F1" s="47" t="s">
        <v>186</v>
      </c>
    </row>
    <row r="2" spans="1:12" ht="15" customHeight="1" x14ac:dyDescent="0.2">
      <c r="A2" s="46" t="s">
        <v>187</v>
      </c>
      <c r="B2" s="46">
        <v>3</v>
      </c>
      <c r="E2" s="47" t="s">
        <v>188</v>
      </c>
      <c r="F2" s="70">
        <v>12</v>
      </c>
    </row>
    <row r="3" spans="1:12" x14ac:dyDescent="0.2">
      <c r="A3" s="46" t="s">
        <v>140</v>
      </c>
      <c r="B3" s="46" t="s">
        <v>2</v>
      </c>
      <c r="E3" s="47" t="s">
        <v>190</v>
      </c>
      <c r="F3" s="70">
        <v>13</v>
      </c>
    </row>
    <row r="4" spans="1:12" x14ac:dyDescent="0.2">
      <c r="A4" s="46" t="s">
        <v>141</v>
      </c>
      <c r="B4" s="46" t="s">
        <v>152</v>
      </c>
      <c r="E4" s="47" t="s">
        <v>198</v>
      </c>
      <c r="F4" s="70">
        <v>8</v>
      </c>
    </row>
    <row r="5" spans="1:12" x14ac:dyDescent="0.2">
      <c r="A5" s="46" t="s">
        <v>142</v>
      </c>
      <c r="B5" s="46" t="s">
        <v>153</v>
      </c>
    </row>
    <row r="6" spans="1:12" x14ac:dyDescent="0.2">
      <c r="A6" s="46" t="s">
        <v>143</v>
      </c>
      <c r="B6" s="46">
        <v>1</v>
      </c>
    </row>
    <row r="7" spans="1:12" x14ac:dyDescent="0.2">
      <c r="A7" s="46" t="s">
        <v>39</v>
      </c>
      <c r="B7" s="46">
        <v>2</v>
      </c>
    </row>
    <row r="8" spans="1:12" x14ac:dyDescent="0.2">
      <c r="A8" s="38" t="s">
        <v>191</v>
      </c>
      <c r="B8" s="46">
        <v>11</v>
      </c>
      <c r="C8" s="46" t="s">
        <v>192</v>
      </c>
    </row>
    <row r="10" spans="1:12" x14ac:dyDescent="0.2">
      <c r="A10" s="83" t="s">
        <v>139</v>
      </c>
      <c r="B10" s="84" t="s">
        <v>36</v>
      </c>
      <c r="C10" s="84" t="s">
        <v>35</v>
      </c>
      <c r="D10" s="83" t="s">
        <v>193</v>
      </c>
      <c r="E10" s="85">
        <v>1</v>
      </c>
      <c r="F10" s="85">
        <v>2</v>
      </c>
      <c r="G10" s="85">
        <v>3</v>
      </c>
      <c r="H10" s="85">
        <v>4</v>
      </c>
      <c r="I10" s="51">
        <v>5</v>
      </c>
      <c r="J10" s="50">
        <v>6</v>
      </c>
      <c r="K10" s="86">
        <v>7</v>
      </c>
      <c r="L10" s="86">
        <v>8</v>
      </c>
    </row>
    <row r="11" spans="1:12" x14ac:dyDescent="0.2">
      <c r="A11" s="87" t="s">
        <v>199</v>
      </c>
      <c r="B11" s="88" t="s">
        <v>55</v>
      </c>
      <c r="C11" s="89" t="s">
        <v>54</v>
      </c>
      <c r="D11" s="87">
        <v>7</v>
      </c>
      <c r="E11" s="90">
        <v>2</v>
      </c>
      <c r="F11" s="90">
        <v>2</v>
      </c>
      <c r="G11" s="90">
        <v>1</v>
      </c>
      <c r="H11" s="90">
        <v>1</v>
      </c>
      <c r="I11" s="56">
        <v>-4</v>
      </c>
      <c r="J11" s="55">
        <v>1</v>
      </c>
    </row>
    <row r="12" spans="1:12" x14ac:dyDescent="0.2">
      <c r="A12" s="57">
        <v>2</v>
      </c>
      <c r="B12" s="58" t="s">
        <v>59</v>
      </c>
      <c r="C12" s="59" t="s">
        <v>58</v>
      </c>
      <c r="D12" s="57">
        <v>8</v>
      </c>
      <c r="E12" s="61">
        <v>1</v>
      </c>
      <c r="F12" s="61">
        <v>1</v>
      </c>
      <c r="G12" s="61">
        <v>3</v>
      </c>
      <c r="H12" s="60">
        <v>-4</v>
      </c>
      <c r="I12" s="61">
        <v>1</v>
      </c>
      <c r="J12" s="61">
        <v>2</v>
      </c>
    </row>
    <row r="13" spans="1:12" x14ac:dyDescent="0.2">
      <c r="A13" s="52">
        <v>3</v>
      </c>
      <c r="B13" s="53" t="s">
        <v>90</v>
      </c>
      <c r="C13" s="54" t="s">
        <v>89</v>
      </c>
      <c r="D13" s="52">
        <v>15</v>
      </c>
      <c r="E13" s="55">
        <v>3</v>
      </c>
      <c r="F13" s="55">
        <v>4</v>
      </c>
      <c r="G13" s="55">
        <v>2</v>
      </c>
      <c r="H13" s="56">
        <v>-9</v>
      </c>
      <c r="I13" s="55">
        <v>2</v>
      </c>
      <c r="J13" s="55">
        <v>4</v>
      </c>
    </row>
    <row r="14" spans="1:12" x14ac:dyDescent="0.2">
      <c r="A14" s="57">
        <v>4</v>
      </c>
      <c r="B14" s="58" t="s">
        <v>197</v>
      </c>
      <c r="C14" s="59" t="s">
        <v>80</v>
      </c>
      <c r="D14" s="57">
        <v>18</v>
      </c>
      <c r="E14" s="61">
        <v>5</v>
      </c>
      <c r="F14" s="61">
        <v>3</v>
      </c>
      <c r="G14" s="61">
        <v>5</v>
      </c>
      <c r="H14" s="61">
        <v>2</v>
      </c>
      <c r="I14" s="61">
        <v>3</v>
      </c>
      <c r="J14" s="60">
        <v>-6</v>
      </c>
    </row>
    <row r="15" spans="1:12" x14ac:dyDescent="0.2">
      <c r="A15" s="52">
        <v>5</v>
      </c>
      <c r="B15" s="53" t="s">
        <v>97</v>
      </c>
      <c r="C15" s="54" t="s">
        <v>96</v>
      </c>
      <c r="D15" s="52">
        <v>27</v>
      </c>
      <c r="E15" s="55">
        <v>6</v>
      </c>
      <c r="F15" s="56">
        <v>-8</v>
      </c>
      <c r="G15" s="55">
        <v>6</v>
      </c>
      <c r="H15" s="55">
        <v>5</v>
      </c>
      <c r="I15" s="55">
        <v>5</v>
      </c>
      <c r="J15" s="55">
        <v>5</v>
      </c>
    </row>
    <row r="16" spans="1:12" x14ac:dyDescent="0.2">
      <c r="A16" s="57">
        <v>6</v>
      </c>
      <c r="B16" s="58" t="s">
        <v>99</v>
      </c>
      <c r="C16" s="59" t="s">
        <v>98</v>
      </c>
      <c r="D16" s="57">
        <v>29</v>
      </c>
      <c r="E16" s="61">
        <v>4</v>
      </c>
      <c r="F16" s="60">
        <v>-10</v>
      </c>
      <c r="G16" s="61">
        <v>7</v>
      </c>
      <c r="H16" s="61">
        <v>3</v>
      </c>
      <c r="I16" s="61">
        <v>6</v>
      </c>
      <c r="J16" s="61">
        <v>9</v>
      </c>
    </row>
    <row r="17" spans="1:10" x14ac:dyDescent="0.2">
      <c r="A17" s="52">
        <v>7</v>
      </c>
      <c r="B17" s="53" t="s">
        <v>108</v>
      </c>
      <c r="C17" s="54" t="s">
        <v>107</v>
      </c>
      <c r="D17" s="52">
        <v>30</v>
      </c>
      <c r="E17" s="56">
        <v>-7</v>
      </c>
      <c r="F17" s="55">
        <v>6</v>
      </c>
      <c r="G17" s="55">
        <v>4</v>
      </c>
      <c r="H17" s="55">
        <v>6</v>
      </c>
      <c r="I17" s="55">
        <v>7</v>
      </c>
      <c r="J17" s="55">
        <v>7</v>
      </c>
    </row>
    <row r="18" spans="1:10" x14ac:dyDescent="0.2">
      <c r="A18" s="57">
        <v>8</v>
      </c>
      <c r="B18" s="58" t="s">
        <v>116</v>
      </c>
      <c r="C18" s="59" t="s">
        <v>115</v>
      </c>
      <c r="D18" s="57">
        <v>31</v>
      </c>
      <c r="E18" s="60">
        <v>-9</v>
      </c>
      <c r="F18" s="61">
        <v>5</v>
      </c>
      <c r="G18" s="61" t="s">
        <v>198</v>
      </c>
      <c r="H18" s="61">
        <v>7</v>
      </c>
      <c r="I18" s="61">
        <v>8</v>
      </c>
      <c r="J18" s="61">
        <v>3</v>
      </c>
    </row>
    <row r="19" spans="1:10" x14ac:dyDescent="0.2">
      <c r="A19" s="52">
        <v>9</v>
      </c>
      <c r="B19" s="53" t="s">
        <v>118</v>
      </c>
      <c r="C19" s="54" t="s">
        <v>117</v>
      </c>
      <c r="D19" s="52">
        <v>42</v>
      </c>
      <c r="E19" s="56">
        <v>-10</v>
      </c>
      <c r="F19" s="55">
        <v>9</v>
      </c>
      <c r="G19" s="55" t="s">
        <v>198</v>
      </c>
      <c r="H19" s="55">
        <v>8</v>
      </c>
      <c r="I19" s="55">
        <v>9</v>
      </c>
      <c r="J19" s="55">
        <v>8</v>
      </c>
    </row>
    <row r="20" spans="1:10" x14ac:dyDescent="0.2">
      <c r="A20" s="57">
        <v>10</v>
      </c>
      <c r="B20" s="91" t="s">
        <v>126</v>
      </c>
      <c r="C20" s="59" t="s">
        <v>125</v>
      </c>
      <c r="D20" s="57">
        <v>47</v>
      </c>
      <c r="E20" s="61">
        <v>8</v>
      </c>
      <c r="F20" s="61">
        <v>7</v>
      </c>
      <c r="G20" s="61" t="s">
        <v>198</v>
      </c>
      <c r="H20" s="61" t="s">
        <v>200</v>
      </c>
      <c r="I20" s="61" t="s">
        <v>188</v>
      </c>
      <c r="J20" s="61" t="s">
        <v>188</v>
      </c>
    </row>
    <row r="21" spans="1:10" x14ac:dyDescent="0.2">
      <c r="A21" s="52">
        <v>11</v>
      </c>
      <c r="B21" s="53" t="s">
        <v>132</v>
      </c>
      <c r="C21" s="54" t="s">
        <v>131</v>
      </c>
      <c r="D21" s="52">
        <v>54</v>
      </c>
      <c r="E21" s="55">
        <v>11</v>
      </c>
      <c r="F21" s="55">
        <v>11</v>
      </c>
      <c r="G21" s="55" t="s">
        <v>198</v>
      </c>
      <c r="H21" s="55" t="s">
        <v>200</v>
      </c>
      <c r="I21" s="55" t="s">
        <v>188</v>
      </c>
      <c r="J21" s="55" t="s">
        <v>188</v>
      </c>
    </row>
    <row r="22" spans="1:10" x14ac:dyDescent="0.2">
      <c r="A22" s="62">
        <v>12</v>
      </c>
      <c r="B22" s="63" t="s">
        <v>201</v>
      </c>
      <c r="C22" s="64" t="s">
        <v>202</v>
      </c>
      <c r="D22" s="62">
        <v>65</v>
      </c>
      <c r="E22" s="66" t="s">
        <v>195</v>
      </c>
      <c r="F22" s="66" t="s">
        <v>190</v>
      </c>
      <c r="G22" s="66" t="s">
        <v>190</v>
      </c>
      <c r="H22" s="66" t="s">
        <v>190</v>
      </c>
      <c r="I22" s="66" t="s">
        <v>190</v>
      </c>
      <c r="J22" s="66" t="s">
        <v>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68CD3-E383-4700-9B38-AAFE69421644}">
  <sheetPr codeName="Sheet7"/>
  <dimension ref="A1:R3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" customWidth="1"/>
    <col min="2" max="2" width="14.83203125" style="2" customWidth="1"/>
    <col min="3" max="3" width="35.83203125" style="2" customWidth="1"/>
    <col min="4" max="4" width="9.83203125" style="3" customWidth="1"/>
    <col min="5" max="12" width="7.33203125" style="93" customWidth="1"/>
    <col min="13" max="18" width="9.33203125" style="93"/>
    <col min="19" max="16384" width="9.33203125" style="17"/>
  </cols>
  <sheetData>
    <row r="1" spans="1:12" x14ac:dyDescent="0.2">
      <c r="A1" s="92" t="s">
        <v>185</v>
      </c>
      <c r="F1" s="93" t="s">
        <v>196</v>
      </c>
    </row>
    <row r="2" spans="1:12" ht="15" customHeight="1" x14ac:dyDescent="0.2">
      <c r="A2" s="2" t="s">
        <v>187</v>
      </c>
      <c r="B2" s="2">
        <v>4</v>
      </c>
      <c r="E2" s="93" t="s">
        <v>203</v>
      </c>
      <c r="F2" s="93">
        <v>29</v>
      </c>
      <c r="G2" s="2" t="s">
        <v>204</v>
      </c>
    </row>
    <row r="3" spans="1:12" x14ac:dyDescent="0.2">
      <c r="A3" s="2" t="s">
        <v>140</v>
      </c>
      <c r="B3" s="2" t="s">
        <v>3</v>
      </c>
      <c r="E3" s="93" t="s">
        <v>205</v>
      </c>
      <c r="F3" s="93">
        <v>29</v>
      </c>
      <c r="G3" s="2" t="s">
        <v>206</v>
      </c>
    </row>
    <row r="4" spans="1:12" x14ac:dyDescent="0.2">
      <c r="A4" s="2" t="s">
        <v>141</v>
      </c>
      <c r="B4" s="2" t="s">
        <v>155</v>
      </c>
      <c r="E4" s="93" t="s">
        <v>207</v>
      </c>
      <c r="F4" s="93">
        <v>29</v>
      </c>
      <c r="G4" s="2" t="s">
        <v>208</v>
      </c>
    </row>
    <row r="5" spans="1:12" x14ac:dyDescent="0.2">
      <c r="A5" s="2" t="s">
        <v>142</v>
      </c>
      <c r="B5" s="2" t="s">
        <v>156</v>
      </c>
      <c r="E5" s="93" t="s">
        <v>209</v>
      </c>
      <c r="F5" s="93">
        <v>29</v>
      </c>
      <c r="G5" s="2" t="s">
        <v>210</v>
      </c>
    </row>
    <row r="6" spans="1:12" x14ac:dyDescent="0.2">
      <c r="A6" s="2" t="s">
        <v>143</v>
      </c>
      <c r="B6" s="2">
        <v>1.25</v>
      </c>
    </row>
    <row r="7" spans="1:12" x14ac:dyDescent="0.2">
      <c r="A7" s="2" t="s">
        <v>39</v>
      </c>
      <c r="B7" s="2">
        <v>3</v>
      </c>
    </row>
    <row r="8" spans="1:12" x14ac:dyDescent="0.2">
      <c r="A8" s="2" t="s">
        <v>191</v>
      </c>
      <c r="B8" s="2">
        <v>26</v>
      </c>
      <c r="C8" s="2" t="s">
        <v>192</v>
      </c>
    </row>
    <row r="10" spans="1:12" x14ac:dyDescent="0.2">
      <c r="A10" s="94" t="s">
        <v>139</v>
      </c>
      <c r="B10" s="95" t="s">
        <v>36</v>
      </c>
      <c r="C10" s="95" t="s">
        <v>35</v>
      </c>
      <c r="D10" s="94" t="s">
        <v>193</v>
      </c>
      <c r="E10" s="96">
        <v>1</v>
      </c>
      <c r="F10" s="96">
        <v>2</v>
      </c>
      <c r="G10" s="96">
        <v>3</v>
      </c>
      <c r="H10" s="96">
        <v>4</v>
      </c>
      <c r="I10" s="97">
        <v>5</v>
      </c>
      <c r="J10" s="96">
        <v>6</v>
      </c>
      <c r="K10" s="96">
        <v>7</v>
      </c>
      <c r="L10" s="96">
        <v>8</v>
      </c>
    </row>
    <row r="11" spans="1:12" x14ac:dyDescent="0.2">
      <c r="A11" s="98">
        <v>1</v>
      </c>
      <c r="B11" s="99" t="s">
        <v>211</v>
      </c>
      <c r="C11" s="99" t="s">
        <v>212</v>
      </c>
      <c r="D11" s="98">
        <v>21</v>
      </c>
      <c r="E11" s="100">
        <v>2</v>
      </c>
      <c r="F11" s="100">
        <v>2</v>
      </c>
      <c r="G11" s="100">
        <v>4</v>
      </c>
      <c r="H11" s="100">
        <v>1</v>
      </c>
      <c r="I11" s="100">
        <v>1</v>
      </c>
      <c r="J11" s="101">
        <v>-10</v>
      </c>
      <c r="K11" s="100">
        <v>4</v>
      </c>
      <c r="L11" s="100">
        <v>7</v>
      </c>
    </row>
    <row r="12" spans="1:12" x14ac:dyDescent="0.2">
      <c r="A12" s="102">
        <v>2</v>
      </c>
      <c r="B12" s="103" t="s">
        <v>213</v>
      </c>
      <c r="C12" s="103" t="s">
        <v>214</v>
      </c>
      <c r="D12" s="102">
        <v>26</v>
      </c>
      <c r="E12" s="104">
        <v>6</v>
      </c>
      <c r="F12" s="104">
        <v>4</v>
      </c>
      <c r="G12" s="104">
        <v>1</v>
      </c>
      <c r="H12" s="104" t="s">
        <v>215</v>
      </c>
      <c r="I12" s="104">
        <v>9</v>
      </c>
      <c r="J12" s="104">
        <v>2</v>
      </c>
      <c r="K12" s="104">
        <v>3</v>
      </c>
      <c r="L12" s="104">
        <v>1</v>
      </c>
    </row>
    <row r="13" spans="1:12" x14ac:dyDescent="0.2">
      <c r="A13" s="98">
        <v>3</v>
      </c>
      <c r="B13" s="99" t="s">
        <v>216</v>
      </c>
      <c r="C13" s="99" t="s">
        <v>217</v>
      </c>
      <c r="D13" s="98">
        <v>30</v>
      </c>
      <c r="E13" s="100">
        <v>3</v>
      </c>
      <c r="F13" s="100">
        <v>1</v>
      </c>
      <c r="G13" s="100">
        <v>8</v>
      </c>
      <c r="H13" s="101">
        <v>-11</v>
      </c>
      <c r="I13" s="100">
        <v>4</v>
      </c>
      <c r="J13" s="100">
        <v>9</v>
      </c>
      <c r="K13" s="100">
        <v>1</v>
      </c>
      <c r="L13" s="100">
        <v>4</v>
      </c>
    </row>
    <row r="14" spans="1:12" x14ac:dyDescent="0.2">
      <c r="A14" s="102">
        <v>4</v>
      </c>
      <c r="B14" s="103" t="s">
        <v>218</v>
      </c>
      <c r="C14" s="103" t="s">
        <v>219</v>
      </c>
      <c r="D14" s="102">
        <v>31</v>
      </c>
      <c r="E14" s="104" t="s">
        <v>220</v>
      </c>
      <c r="F14" s="104">
        <v>5</v>
      </c>
      <c r="G14" s="104">
        <v>9</v>
      </c>
      <c r="H14" s="104">
        <v>5</v>
      </c>
      <c r="I14" s="104">
        <v>7</v>
      </c>
      <c r="J14" s="104">
        <v>1</v>
      </c>
      <c r="K14" s="104">
        <v>2</v>
      </c>
      <c r="L14" s="104">
        <v>2</v>
      </c>
    </row>
    <row r="15" spans="1:12" x14ac:dyDescent="0.2">
      <c r="A15" s="98">
        <v>5</v>
      </c>
      <c r="B15" s="99" t="s">
        <v>221</v>
      </c>
      <c r="C15" s="99" t="s">
        <v>222</v>
      </c>
      <c r="D15" s="98">
        <v>35</v>
      </c>
      <c r="E15" s="101">
        <v>-9</v>
      </c>
      <c r="F15" s="100">
        <v>7</v>
      </c>
      <c r="G15" s="100">
        <v>2</v>
      </c>
      <c r="H15" s="100">
        <v>3</v>
      </c>
      <c r="I15" s="100">
        <v>2</v>
      </c>
      <c r="J15" s="100">
        <v>8</v>
      </c>
      <c r="K15" s="100">
        <v>5</v>
      </c>
      <c r="L15" s="100">
        <v>8</v>
      </c>
    </row>
    <row r="16" spans="1:12" x14ac:dyDescent="0.2">
      <c r="A16" s="102">
        <v>6</v>
      </c>
      <c r="B16" s="103" t="s">
        <v>223</v>
      </c>
      <c r="C16" s="103" t="s">
        <v>224</v>
      </c>
      <c r="D16" s="102">
        <v>42</v>
      </c>
      <c r="E16" s="104">
        <v>1</v>
      </c>
      <c r="F16" s="104">
        <v>3</v>
      </c>
      <c r="G16" s="104">
        <v>11</v>
      </c>
      <c r="H16" s="104">
        <v>8</v>
      </c>
      <c r="I16" s="104" t="s">
        <v>215</v>
      </c>
      <c r="J16" s="104">
        <v>4</v>
      </c>
      <c r="K16" s="104">
        <v>9</v>
      </c>
      <c r="L16" s="104">
        <v>6</v>
      </c>
    </row>
    <row r="17" spans="1:12" x14ac:dyDescent="0.2">
      <c r="A17" s="98">
        <v>7</v>
      </c>
      <c r="B17" s="99" t="s">
        <v>225</v>
      </c>
      <c r="C17" s="99" t="s">
        <v>226</v>
      </c>
      <c r="D17" s="98">
        <v>44</v>
      </c>
      <c r="E17" s="100">
        <v>11</v>
      </c>
      <c r="F17" s="100">
        <v>11</v>
      </c>
      <c r="G17" s="100">
        <v>6</v>
      </c>
      <c r="H17" s="100">
        <v>2</v>
      </c>
      <c r="I17" s="100">
        <v>3</v>
      </c>
      <c r="J17" s="101">
        <v>-12</v>
      </c>
      <c r="K17" s="100">
        <v>8</v>
      </c>
      <c r="L17" s="100">
        <v>3</v>
      </c>
    </row>
    <row r="18" spans="1:12" x14ac:dyDescent="0.2">
      <c r="A18" s="102">
        <v>8</v>
      </c>
      <c r="B18" s="103" t="s">
        <v>227</v>
      </c>
      <c r="C18" s="103" t="s">
        <v>228</v>
      </c>
      <c r="D18" s="102">
        <v>44</v>
      </c>
      <c r="E18" s="104">
        <v>8</v>
      </c>
      <c r="F18" s="104">
        <v>6</v>
      </c>
      <c r="G18" s="104">
        <v>7</v>
      </c>
      <c r="H18" s="104">
        <v>9</v>
      </c>
      <c r="I18" s="105">
        <v>-10</v>
      </c>
      <c r="J18" s="104">
        <v>3</v>
      </c>
      <c r="K18" s="104">
        <v>6</v>
      </c>
      <c r="L18" s="104">
        <v>5</v>
      </c>
    </row>
    <row r="19" spans="1:12" x14ac:dyDescent="0.2">
      <c r="A19" s="98">
        <v>9</v>
      </c>
      <c r="B19" s="99" t="s">
        <v>229</v>
      </c>
      <c r="C19" s="99" t="s">
        <v>230</v>
      </c>
      <c r="D19" s="98">
        <v>55</v>
      </c>
      <c r="E19" s="100">
        <v>10</v>
      </c>
      <c r="F19" s="100">
        <v>9</v>
      </c>
      <c r="G19" s="100">
        <v>3</v>
      </c>
      <c r="H19" s="100" t="s">
        <v>215</v>
      </c>
      <c r="I19" s="100">
        <v>5</v>
      </c>
      <c r="J19" s="100">
        <v>7</v>
      </c>
      <c r="K19" s="100">
        <v>10</v>
      </c>
      <c r="L19" s="100">
        <v>11</v>
      </c>
    </row>
    <row r="20" spans="1:12" x14ac:dyDescent="0.2">
      <c r="A20" s="102">
        <v>10</v>
      </c>
      <c r="B20" s="103" t="s">
        <v>231</v>
      </c>
      <c r="C20" s="103" t="s">
        <v>232</v>
      </c>
      <c r="D20" s="102">
        <v>57</v>
      </c>
      <c r="E20" s="104">
        <v>4</v>
      </c>
      <c r="F20" s="104">
        <v>13</v>
      </c>
      <c r="G20" s="104">
        <v>12</v>
      </c>
      <c r="H20" s="104">
        <v>6</v>
      </c>
      <c r="I20" s="104" t="s">
        <v>233</v>
      </c>
      <c r="J20" s="104">
        <v>5</v>
      </c>
      <c r="K20" s="104">
        <v>7</v>
      </c>
      <c r="L20" s="104">
        <v>10</v>
      </c>
    </row>
    <row r="21" spans="1:12" x14ac:dyDescent="0.2">
      <c r="A21" s="98">
        <v>11</v>
      </c>
      <c r="B21" s="99" t="s">
        <v>68</v>
      </c>
      <c r="C21" s="99" t="s">
        <v>67</v>
      </c>
      <c r="D21" s="98">
        <v>64</v>
      </c>
      <c r="E21" s="100">
        <v>13</v>
      </c>
      <c r="F21" s="100">
        <v>8</v>
      </c>
      <c r="G21" s="100">
        <v>10</v>
      </c>
      <c r="H21" s="100">
        <v>7</v>
      </c>
      <c r="I21" s="100">
        <v>6</v>
      </c>
      <c r="J21" s="100">
        <v>6</v>
      </c>
      <c r="K21" s="100">
        <v>14</v>
      </c>
      <c r="L21" s="101">
        <v>-22</v>
      </c>
    </row>
    <row r="22" spans="1:12" x14ac:dyDescent="0.2">
      <c r="A22" s="102">
        <v>12</v>
      </c>
      <c r="B22" s="103" t="s">
        <v>234</v>
      </c>
      <c r="C22" s="103" t="s">
        <v>235</v>
      </c>
      <c r="D22" s="102">
        <v>85</v>
      </c>
      <c r="E22" s="104">
        <v>12</v>
      </c>
      <c r="F22" s="104">
        <v>15</v>
      </c>
      <c r="G22" s="105">
        <v>-16</v>
      </c>
      <c r="H22" s="104">
        <v>12</v>
      </c>
      <c r="I22" s="104">
        <v>8</v>
      </c>
      <c r="J22" s="104">
        <v>11</v>
      </c>
      <c r="K22" s="104">
        <v>12</v>
      </c>
      <c r="L22" s="104">
        <v>15</v>
      </c>
    </row>
    <row r="23" spans="1:12" x14ac:dyDescent="0.2">
      <c r="A23" s="98">
        <v>13</v>
      </c>
      <c r="B23" s="99" t="s">
        <v>236</v>
      </c>
      <c r="C23" s="99" t="s">
        <v>237</v>
      </c>
      <c r="D23" s="98">
        <v>88</v>
      </c>
      <c r="E23" s="100">
        <v>7</v>
      </c>
      <c r="F23" s="100">
        <v>14</v>
      </c>
      <c r="G23" s="100">
        <v>13</v>
      </c>
      <c r="H23" s="100">
        <v>10</v>
      </c>
      <c r="I23" s="100" t="s">
        <v>215</v>
      </c>
      <c r="J23" s="100">
        <v>14</v>
      </c>
      <c r="K23" s="100">
        <v>17</v>
      </c>
      <c r="L23" s="100">
        <v>13</v>
      </c>
    </row>
    <row r="24" spans="1:12" x14ac:dyDescent="0.2">
      <c r="A24" s="102">
        <v>14</v>
      </c>
      <c r="B24" s="103" t="s">
        <v>238</v>
      </c>
      <c r="C24" s="103" t="s">
        <v>239</v>
      </c>
      <c r="D24" s="102">
        <v>98</v>
      </c>
      <c r="E24" s="104">
        <v>5</v>
      </c>
      <c r="F24" s="104">
        <v>10</v>
      </c>
      <c r="G24" s="104">
        <v>5</v>
      </c>
      <c r="H24" s="104">
        <v>4</v>
      </c>
      <c r="I24" s="104" t="s">
        <v>215</v>
      </c>
      <c r="J24" s="104">
        <v>16</v>
      </c>
      <c r="K24" s="104" t="s">
        <v>203</v>
      </c>
      <c r="L24" s="104" t="s">
        <v>203</v>
      </c>
    </row>
    <row r="25" spans="1:12" x14ac:dyDescent="0.2">
      <c r="A25" s="98">
        <v>15</v>
      </c>
      <c r="B25" s="99" t="s">
        <v>240</v>
      </c>
      <c r="C25" s="99" t="s">
        <v>241</v>
      </c>
      <c r="D25" s="98">
        <v>105</v>
      </c>
      <c r="E25" s="100">
        <v>15</v>
      </c>
      <c r="F25" s="100">
        <v>12</v>
      </c>
      <c r="G25" s="101">
        <v>-21</v>
      </c>
      <c r="H25" s="100">
        <v>20</v>
      </c>
      <c r="I25" s="100">
        <v>16</v>
      </c>
      <c r="J25" s="100">
        <v>15</v>
      </c>
      <c r="K25" s="100">
        <v>11</v>
      </c>
      <c r="L25" s="100">
        <v>16</v>
      </c>
    </row>
    <row r="26" spans="1:12" x14ac:dyDescent="0.2">
      <c r="A26" s="102">
        <v>16</v>
      </c>
      <c r="B26" s="103" t="s">
        <v>242</v>
      </c>
      <c r="C26" s="103" t="s">
        <v>243</v>
      </c>
      <c r="D26" s="102">
        <v>107</v>
      </c>
      <c r="E26" s="104" t="s">
        <v>220</v>
      </c>
      <c r="F26" s="104">
        <v>18</v>
      </c>
      <c r="G26" s="104">
        <v>20</v>
      </c>
      <c r="H26" s="104">
        <v>18</v>
      </c>
      <c r="I26" s="104">
        <v>11</v>
      </c>
      <c r="J26" s="104">
        <v>13</v>
      </c>
      <c r="K26" s="104">
        <v>18</v>
      </c>
      <c r="L26" s="104">
        <v>9</v>
      </c>
    </row>
    <row r="27" spans="1:12" x14ac:dyDescent="0.2">
      <c r="A27" s="98">
        <v>17</v>
      </c>
      <c r="B27" s="99" t="s">
        <v>244</v>
      </c>
      <c r="C27" s="99" t="s">
        <v>245</v>
      </c>
      <c r="D27" s="98">
        <v>107</v>
      </c>
      <c r="E27" s="100">
        <v>16</v>
      </c>
      <c r="F27" s="101">
        <v>-21</v>
      </c>
      <c r="G27" s="100">
        <v>17</v>
      </c>
      <c r="H27" s="100">
        <v>13</v>
      </c>
      <c r="I27" s="100">
        <v>12</v>
      </c>
      <c r="J27" s="100">
        <v>17</v>
      </c>
      <c r="K27" s="100">
        <v>20</v>
      </c>
      <c r="L27" s="100">
        <v>12</v>
      </c>
    </row>
    <row r="28" spans="1:12" x14ac:dyDescent="0.2">
      <c r="A28" s="102">
        <v>18</v>
      </c>
      <c r="B28" s="103" t="s">
        <v>246</v>
      </c>
      <c r="C28" s="103" t="s">
        <v>247</v>
      </c>
      <c r="D28" s="102">
        <v>110</v>
      </c>
      <c r="E28" s="104">
        <v>17</v>
      </c>
      <c r="F28" s="104">
        <v>17</v>
      </c>
      <c r="G28" s="104">
        <v>14</v>
      </c>
      <c r="H28" s="104">
        <v>14</v>
      </c>
      <c r="I28" s="104">
        <v>15</v>
      </c>
      <c r="J28" s="105">
        <v>-20</v>
      </c>
      <c r="K28" s="104">
        <v>19</v>
      </c>
      <c r="L28" s="104">
        <v>14</v>
      </c>
    </row>
    <row r="29" spans="1:12" x14ac:dyDescent="0.2">
      <c r="A29" s="98">
        <v>19</v>
      </c>
      <c r="B29" s="99" t="s">
        <v>248</v>
      </c>
      <c r="C29" s="99" t="s">
        <v>249</v>
      </c>
      <c r="D29" s="98">
        <v>113</v>
      </c>
      <c r="E29" s="100">
        <v>20</v>
      </c>
      <c r="F29" s="101">
        <v>-22</v>
      </c>
      <c r="G29" s="100">
        <v>15</v>
      </c>
      <c r="H29" s="100">
        <v>15</v>
      </c>
      <c r="I29" s="100">
        <v>13</v>
      </c>
      <c r="J29" s="100">
        <v>18</v>
      </c>
      <c r="K29" s="100">
        <v>13</v>
      </c>
      <c r="L29" s="100">
        <v>19</v>
      </c>
    </row>
    <row r="30" spans="1:12" x14ac:dyDescent="0.2">
      <c r="A30" s="102">
        <v>20</v>
      </c>
      <c r="B30" s="103" t="s">
        <v>250</v>
      </c>
      <c r="C30" s="103" t="s">
        <v>251</v>
      </c>
      <c r="D30" s="102">
        <v>125</v>
      </c>
      <c r="E30" s="104">
        <v>19</v>
      </c>
      <c r="F30" s="104">
        <v>19</v>
      </c>
      <c r="G30" s="104">
        <v>18</v>
      </c>
      <c r="H30" s="104">
        <v>16</v>
      </c>
      <c r="I30" s="104">
        <v>14</v>
      </c>
      <c r="J30" s="105">
        <v>-24</v>
      </c>
      <c r="K30" s="104">
        <v>21</v>
      </c>
      <c r="L30" s="104">
        <v>18</v>
      </c>
    </row>
    <row r="31" spans="1:12" x14ac:dyDescent="0.2">
      <c r="A31" s="98">
        <v>21</v>
      </c>
      <c r="B31" s="99" t="s">
        <v>252</v>
      </c>
      <c r="C31" s="99" t="s">
        <v>253</v>
      </c>
      <c r="D31" s="98">
        <v>127</v>
      </c>
      <c r="E31" s="100" t="s">
        <v>220</v>
      </c>
      <c r="F31" s="100">
        <v>16</v>
      </c>
      <c r="G31" s="100">
        <v>23</v>
      </c>
      <c r="H31" s="100">
        <v>17</v>
      </c>
      <c r="I31" s="100">
        <v>18</v>
      </c>
      <c r="J31" s="100">
        <v>21</v>
      </c>
      <c r="K31" s="100">
        <v>15</v>
      </c>
      <c r="L31" s="100">
        <v>17</v>
      </c>
    </row>
    <row r="32" spans="1:12" x14ac:dyDescent="0.2">
      <c r="A32" s="102">
        <v>22</v>
      </c>
      <c r="B32" s="103" t="s">
        <v>254</v>
      </c>
      <c r="C32" s="103" t="s">
        <v>255</v>
      </c>
      <c r="D32" s="102">
        <v>137</v>
      </c>
      <c r="E32" s="104" t="s">
        <v>220</v>
      </c>
      <c r="F32" s="104">
        <v>24</v>
      </c>
      <c r="G32" s="104">
        <v>22</v>
      </c>
      <c r="H32" s="104">
        <v>19</v>
      </c>
      <c r="I32" s="104">
        <v>17</v>
      </c>
      <c r="J32" s="104">
        <v>19</v>
      </c>
      <c r="K32" s="104">
        <v>16</v>
      </c>
      <c r="L32" s="104">
        <v>20</v>
      </c>
    </row>
    <row r="33" spans="1:12" x14ac:dyDescent="0.2">
      <c r="A33" s="98">
        <v>23</v>
      </c>
      <c r="B33" s="99" t="s">
        <v>256</v>
      </c>
      <c r="C33" s="99" t="s">
        <v>257</v>
      </c>
      <c r="D33" s="98">
        <v>148</v>
      </c>
      <c r="E33" s="100">
        <v>18</v>
      </c>
      <c r="F33" s="100">
        <v>23</v>
      </c>
      <c r="G33" s="101">
        <v>-25</v>
      </c>
      <c r="H33" s="100">
        <v>21</v>
      </c>
      <c r="I33" s="100">
        <v>19</v>
      </c>
      <c r="J33" s="100">
        <v>22</v>
      </c>
      <c r="K33" s="100">
        <v>22</v>
      </c>
      <c r="L33" s="100">
        <v>23</v>
      </c>
    </row>
    <row r="34" spans="1:12" x14ac:dyDescent="0.2">
      <c r="A34" s="102">
        <v>24</v>
      </c>
      <c r="B34" s="103" t="s">
        <v>258</v>
      </c>
      <c r="C34" s="103" t="s">
        <v>259</v>
      </c>
      <c r="D34" s="102">
        <v>154</v>
      </c>
      <c r="E34" s="104">
        <v>21</v>
      </c>
      <c r="F34" s="105">
        <v>-25</v>
      </c>
      <c r="G34" s="104">
        <v>24</v>
      </c>
      <c r="H34" s="104">
        <v>22</v>
      </c>
      <c r="I34" s="104">
        <v>20</v>
      </c>
      <c r="J34" s="104">
        <v>23</v>
      </c>
      <c r="K34" s="104">
        <v>23</v>
      </c>
      <c r="L34" s="104">
        <v>21</v>
      </c>
    </row>
    <row r="35" spans="1:12" x14ac:dyDescent="0.2">
      <c r="A35" s="98">
        <v>25</v>
      </c>
      <c r="B35" s="99" t="s">
        <v>260</v>
      </c>
      <c r="C35" s="99" t="s">
        <v>261</v>
      </c>
      <c r="D35" s="98">
        <v>165</v>
      </c>
      <c r="E35" s="100">
        <v>22</v>
      </c>
      <c r="F35" s="101">
        <v>-26</v>
      </c>
      <c r="G35" s="100">
        <v>26</v>
      </c>
      <c r="H35" s="100">
        <v>23</v>
      </c>
      <c r="I35" s="100">
        <v>21</v>
      </c>
      <c r="J35" s="100">
        <v>25</v>
      </c>
      <c r="K35" s="100">
        <v>24</v>
      </c>
      <c r="L35" s="100">
        <v>24</v>
      </c>
    </row>
    <row r="36" spans="1:12" x14ac:dyDescent="0.2">
      <c r="A36" s="102">
        <v>26</v>
      </c>
      <c r="B36" s="103" t="s">
        <v>262</v>
      </c>
      <c r="C36" s="103" t="s">
        <v>263</v>
      </c>
      <c r="D36" s="102">
        <v>169</v>
      </c>
      <c r="E36" s="104">
        <v>14</v>
      </c>
      <c r="F36" s="104">
        <v>20</v>
      </c>
      <c r="G36" s="104">
        <v>19</v>
      </c>
      <c r="H36" s="104" t="s">
        <v>264</v>
      </c>
      <c r="I36" s="104" t="s">
        <v>203</v>
      </c>
      <c r="J36" s="104" t="s">
        <v>203</v>
      </c>
      <c r="K36" s="104" t="s">
        <v>203</v>
      </c>
      <c r="L36" s="104" t="s">
        <v>203</v>
      </c>
    </row>
    <row r="37" spans="1:12" x14ac:dyDescent="0.2">
      <c r="A37" s="98">
        <v>27</v>
      </c>
      <c r="B37" s="99" t="s">
        <v>265</v>
      </c>
      <c r="C37" s="99" t="s">
        <v>266</v>
      </c>
      <c r="D37" s="98">
        <v>203</v>
      </c>
      <c r="E37" s="100" t="s">
        <v>264</v>
      </c>
      <c r="F37" s="100" t="s">
        <v>203</v>
      </c>
      <c r="G37" s="100" t="s">
        <v>203</v>
      </c>
      <c r="H37" s="100" t="s">
        <v>203</v>
      </c>
      <c r="I37" s="100" t="s">
        <v>203</v>
      </c>
      <c r="J37" s="100" t="s">
        <v>203</v>
      </c>
      <c r="K37" s="100" t="s">
        <v>203</v>
      </c>
      <c r="L37" s="100" t="s">
        <v>203</v>
      </c>
    </row>
    <row r="38" spans="1:12" x14ac:dyDescent="0.2">
      <c r="A38" s="106">
        <v>27</v>
      </c>
      <c r="B38" s="107" t="s">
        <v>267</v>
      </c>
      <c r="C38" s="107" t="s">
        <v>268</v>
      </c>
      <c r="D38" s="106">
        <v>203</v>
      </c>
      <c r="E38" s="108" t="s">
        <v>264</v>
      </c>
      <c r="F38" s="108" t="s">
        <v>203</v>
      </c>
      <c r="G38" s="108" t="s">
        <v>203</v>
      </c>
      <c r="H38" s="108" t="s">
        <v>203</v>
      </c>
      <c r="I38" s="108" t="s">
        <v>203</v>
      </c>
      <c r="J38" s="108" t="s">
        <v>203</v>
      </c>
      <c r="K38" s="108" t="s">
        <v>203</v>
      </c>
      <c r="L38" s="108" t="s">
        <v>203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4A6D-773C-41D4-B4C4-3346BF6C4C01}">
  <sheetPr codeName="Sheet8"/>
  <dimension ref="A1:R2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8" customWidth="1"/>
    <col min="2" max="2" width="14.83203125" style="46" customWidth="1"/>
    <col min="3" max="3" width="35.83203125" style="46" customWidth="1"/>
    <col min="4" max="4" width="9.83203125" style="38" customWidth="1"/>
    <col min="5" max="12" width="6.83203125" style="47" customWidth="1"/>
    <col min="13" max="18" width="9.33203125" style="47"/>
    <col min="19" max="16384" width="9.33203125" style="69"/>
  </cols>
  <sheetData>
    <row r="1" spans="1:12" x14ac:dyDescent="0.2">
      <c r="A1" s="45" t="s">
        <v>185</v>
      </c>
      <c r="F1" s="47" t="s">
        <v>186</v>
      </c>
    </row>
    <row r="2" spans="1:12" ht="15" customHeight="1" x14ac:dyDescent="0.2">
      <c r="A2" s="46" t="s">
        <v>187</v>
      </c>
      <c r="B2" s="46">
        <v>5</v>
      </c>
      <c r="E2" s="47" t="s">
        <v>188</v>
      </c>
      <c r="F2" s="70">
        <v>19</v>
      </c>
    </row>
    <row r="3" spans="1:12" x14ac:dyDescent="0.2">
      <c r="A3" s="46" t="s">
        <v>140</v>
      </c>
      <c r="B3" s="46" t="s">
        <v>4</v>
      </c>
      <c r="E3" s="47" t="s">
        <v>190</v>
      </c>
      <c r="F3" s="70">
        <v>19</v>
      </c>
    </row>
    <row r="4" spans="1:12" x14ac:dyDescent="0.2">
      <c r="A4" s="46" t="s">
        <v>141</v>
      </c>
      <c r="B4" s="46" t="s">
        <v>158</v>
      </c>
      <c r="F4" s="70"/>
    </row>
    <row r="5" spans="1:12" x14ac:dyDescent="0.2">
      <c r="A5" s="46" t="s">
        <v>142</v>
      </c>
      <c r="B5" s="46" t="s">
        <v>159</v>
      </c>
    </row>
    <row r="6" spans="1:12" x14ac:dyDescent="0.2">
      <c r="A6" s="46" t="s">
        <v>143</v>
      </c>
      <c r="B6" s="46">
        <v>1</v>
      </c>
    </row>
    <row r="7" spans="1:12" x14ac:dyDescent="0.2">
      <c r="A7" s="46" t="s">
        <v>39</v>
      </c>
      <c r="B7" s="46">
        <v>1</v>
      </c>
    </row>
    <row r="8" spans="1:12" x14ac:dyDescent="0.2">
      <c r="A8" s="38" t="s">
        <v>191</v>
      </c>
      <c r="B8" s="46">
        <v>18</v>
      </c>
      <c r="C8" s="46" t="s">
        <v>192</v>
      </c>
    </row>
    <row r="10" spans="1:12" x14ac:dyDescent="0.2">
      <c r="A10" s="83" t="s">
        <v>139</v>
      </c>
      <c r="B10" s="84" t="s">
        <v>36</v>
      </c>
      <c r="C10" s="84" t="s">
        <v>35</v>
      </c>
      <c r="D10" s="83" t="s">
        <v>193</v>
      </c>
      <c r="E10" s="85">
        <v>1</v>
      </c>
      <c r="F10" s="85">
        <v>2</v>
      </c>
      <c r="G10" s="85">
        <v>3</v>
      </c>
      <c r="H10" s="85">
        <v>4</v>
      </c>
      <c r="I10" s="51">
        <v>5</v>
      </c>
      <c r="J10" s="86">
        <v>6</v>
      </c>
      <c r="K10" s="86">
        <v>7</v>
      </c>
      <c r="L10" s="86">
        <v>8</v>
      </c>
    </row>
    <row r="11" spans="1:12" x14ac:dyDescent="0.2">
      <c r="A11" s="109">
        <v>1</v>
      </c>
      <c r="B11" s="89" t="s">
        <v>48</v>
      </c>
      <c r="C11" s="89" t="s">
        <v>47</v>
      </c>
      <c r="D11" s="109">
        <v>12</v>
      </c>
      <c r="E11" s="90">
        <v>6</v>
      </c>
      <c r="F11" s="110">
        <v>-12</v>
      </c>
      <c r="G11" s="90">
        <v>4</v>
      </c>
      <c r="H11" s="90">
        <v>1</v>
      </c>
      <c r="I11" s="55">
        <v>1</v>
      </c>
    </row>
    <row r="12" spans="1:12" x14ac:dyDescent="0.2">
      <c r="A12" s="75">
        <v>2</v>
      </c>
      <c r="B12" s="76" t="s">
        <v>53</v>
      </c>
      <c r="C12" s="76" t="s">
        <v>52</v>
      </c>
      <c r="D12" s="75">
        <v>12</v>
      </c>
      <c r="E12" s="111">
        <v>-7</v>
      </c>
      <c r="F12" s="78">
        <v>1</v>
      </c>
      <c r="G12" s="78">
        <v>7</v>
      </c>
      <c r="H12" s="78">
        <v>2</v>
      </c>
      <c r="I12" s="78">
        <v>2</v>
      </c>
    </row>
    <row r="13" spans="1:12" x14ac:dyDescent="0.2">
      <c r="A13" s="71">
        <v>3</v>
      </c>
      <c r="B13" s="54" t="s">
        <v>78</v>
      </c>
      <c r="C13" s="54" t="s">
        <v>77</v>
      </c>
      <c r="D13" s="71">
        <v>12</v>
      </c>
      <c r="E13" s="56">
        <v>-8</v>
      </c>
      <c r="F13" s="55">
        <v>2</v>
      </c>
      <c r="G13" s="55">
        <v>1</v>
      </c>
      <c r="H13" s="55">
        <v>6</v>
      </c>
      <c r="I13" s="55">
        <v>3</v>
      </c>
    </row>
    <row r="14" spans="1:12" x14ac:dyDescent="0.2">
      <c r="A14" s="75">
        <v>4</v>
      </c>
      <c r="B14" s="76" t="s">
        <v>86</v>
      </c>
      <c r="C14" s="76" t="s">
        <v>85</v>
      </c>
      <c r="D14" s="75">
        <v>13</v>
      </c>
      <c r="E14" s="111">
        <v>-4</v>
      </c>
      <c r="F14" s="78">
        <v>3</v>
      </c>
      <c r="G14" s="78">
        <v>2</v>
      </c>
      <c r="H14" s="78">
        <v>4</v>
      </c>
      <c r="I14" s="78">
        <v>4</v>
      </c>
    </row>
    <row r="15" spans="1:12" x14ac:dyDescent="0.2">
      <c r="A15" s="71">
        <v>5</v>
      </c>
      <c r="B15" s="54" t="s">
        <v>62</v>
      </c>
      <c r="C15" s="54" t="s">
        <v>61</v>
      </c>
      <c r="D15" s="71">
        <v>19</v>
      </c>
      <c r="E15" s="55">
        <v>5</v>
      </c>
      <c r="F15" s="55">
        <v>6</v>
      </c>
      <c r="G15" s="55">
        <v>5</v>
      </c>
      <c r="H15" s="55">
        <v>3</v>
      </c>
      <c r="I15" s="56">
        <v>-10</v>
      </c>
    </row>
    <row r="16" spans="1:12" x14ac:dyDescent="0.2">
      <c r="A16" s="75">
        <v>6</v>
      </c>
      <c r="B16" s="76" t="s">
        <v>70</v>
      </c>
      <c r="C16" s="76" t="s">
        <v>69</v>
      </c>
      <c r="D16" s="75">
        <v>23</v>
      </c>
      <c r="E16" s="78">
        <v>9</v>
      </c>
      <c r="F16" s="78">
        <v>4</v>
      </c>
      <c r="G16" s="111">
        <v>-18</v>
      </c>
      <c r="H16" s="78">
        <v>5</v>
      </c>
      <c r="I16" s="78">
        <v>5</v>
      </c>
    </row>
    <row r="17" spans="1:9" x14ac:dyDescent="0.2">
      <c r="A17" s="71">
        <v>7</v>
      </c>
      <c r="B17" s="54" t="s">
        <v>72</v>
      </c>
      <c r="C17" s="54" t="s">
        <v>71</v>
      </c>
      <c r="D17" s="71">
        <v>26</v>
      </c>
      <c r="E17" s="55">
        <v>1</v>
      </c>
      <c r="F17" s="56">
        <v>-11</v>
      </c>
      <c r="G17" s="55">
        <v>3</v>
      </c>
      <c r="H17" s="55">
        <v>11</v>
      </c>
      <c r="I17" s="55">
        <v>11</v>
      </c>
    </row>
    <row r="18" spans="1:9" x14ac:dyDescent="0.2">
      <c r="A18" s="75">
        <v>8</v>
      </c>
      <c r="B18" s="76" t="s">
        <v>82</v>
      </c>
      <c r="C18" s="76" t="s">
        <v>81</v>
      </c>
      <c r="D18" s="75">
        <v>27</v>
      </c>
      <c r="E18" s="111">
        <v>-12</v>
      </c>
      <c r="F18" s="78">
        <v>5</v>
      </c>
      <c r="G18" s="78">
        <v>9</v>
      </c>
      <c r="H18" s="78">
        <v>7</v>
      </c>
      <c r="I18" s="78">
        <v>6</v>
      </c>
    </row>
    <row r="19" spans="1:9" x14ac:dyDescent="0.2">
      <c r="A19" s="71">
        <v>9</v>
      </c>
      <c r="B19" s="54" t="s">
        <v>88</v>
      </c>
      <c r="C19" s="54" t="s">
        <v>87</v>
      </c>
      <c r="D19" s="71">
        <v>28</v>
      </c>
      <c r="E19" s="55">
        <v>3</v>
      </c>
      <c r="F19" s="55">
        <v>9</v>
      </c>
      <c r="G19" s="56">
        <v>-14</v>
      </c>
      <c r="H19" s="55">
        <v>9</v>
      </c>
      <c r="I19" s="55">
        <v>7</v>
      </c>
    </row>
    <row r="20" spans="1:9" x14ac:dyDescent="0.2">
      <c r="A20" s="75">
        <v>10</v>
      </c>
      <c r="B20" s="76" t="s">
        <v>95</v>
      </c>
      <c r="C20" s="76" t="s">
        <v>94</v>
      </c>
      <c r="D20" s="75">
        <v>33</v>
      </c>
      <c r="E20" s="78">
        <v>2</v>
      </c>
      <c r="F20" s="111">
        <v>-15</v>
      </c>
      <c r="G20" s="78">
        <v>8</v>
      </c>
      <c r="H20" s="78">
        <v>10</v>
      </c>
      <c r="I20" s="78">
        <v>13</v>
      </c>
    </row>
    <row r="21" spans="1:9" x14ac:dyDescent="0.2">
      <c r="A21" s="71">
        <v>11</v>
      </c>
      <c r="B21" s="112" t="s">
        <v>106</v>
      </c>
      <c r="C21" s="54" t="s">
        <v>105</v>
      </c>
      <c r="D21" s="71">
        <v>38</v>
      </c>
      <c r="E21" s="56">
        <v>-14</v>
      </c>
      <c r="F21" s="55">
        <v>10</v>
      </c>
      <c r="G21" s="55">
        <v>11</v>
      </c>
      <c r="H21" s="55">
        <v>8</v>
      </c>
      <c r="I21" s="55">
        <v>9</v>
      </c>
    </row>
    <row r="22" spans="1:9" x14ac:dyDescent="0.2">
      <c r="A22" s="75">
        <v>12</v>
      </c>
      <c r="B22" s="76" t="s">
        <v>112</v>
      </c>
      <c r="C22" s="76" t="s">
        <v>111</v>
      </c>
      <c r="D22" s="75">
        <v>39</v>
      </c>
      <c r="E22" s="78">
        <v>11</v>
      </c>
      <c r="F22" s="78">
        <v>8</v>
      </c>
      <c r="G22" s="78">
        <v>12</v>
      </c>
      <c r="H22" s="111">
        <v>-13</v>
      </c>
      <c r="I22" s="78">
        <v>8</v>
      </c>
    </row>
    <row r="23" spans="1:9" x14ac:dyDescent="0.2">
      <c r="A23" s="71">
        <v>13</v>
      </c>
      <c r="B23" s="54" t="s">
        <v>114</v>
      </c>
      <c r="C23" s="54" t="s">
        <v>113</v>
      </c>
      <c r="D23" s="71">
        <v>44</v>
      </c>
      <c r="E23" s="55">
        <v>13</v>
      </c>
      <c r="F23" s="55">
        <v>13</v>
      </c>
      <c r="G23" s="55">
        <v>6</v>
      </c>
      <c r="H23" s="56">
        <v>-15</v>
      </c>
      <c r="I23" s="55">
        <v>12</v>
      </c>
    </row>
    <row r="24" spans="1:9" x14ac:dyDescent="0.2">
      <c r="A24" s="75">
        <v>14</v>
      </c>
      <c r="B24" s="76" t="s">
        <v>92</v>
      </c>
      <c r="C24" s="76" t="s">
        <v>91</v>
      </c>
      <c r="D24" s="75">
        <v>49</v>
      </c>
      <c r="E24" s="78" t="s">
        <v>200</v>
      </c>
      <c r="F24" s="78">
        <v>7</v>
      </c>
      <c r="G24" s="78">
        <v>15</v>
      </c>
      <c r="H24" s="78">
        <v>12</v>
      </c>
      <c r="I24" s="78">
        <v>15</v>
      </c>
    </row>
    <row r="25" spans="1:9" x14ac:dyDescent="0.2">
      <c r="A25" s="71">
        <v>15</v>
      </c>
      <c r="B25" s="112" t="s">
        <v>66</v>
      </c>
      <c r="C25" s="54" t="s">
        <v>80</v>
      </c>
      <c r="D25" s="71">
        <v>56</v>
      </c>
      <c r="E25" s="55">
        <v>10</v>
      </c>
      <c r="F25" s="56">
        <v>-18</v>
      </c>
      <c r="G25" s="55">
        <v>16</v>
      </c>
      <c r="H25" s="55">
        <v>16</v>
      </c>
      <c r="I25" s="55">
        <v>14</v>
      </c>
    </row>
    <row r="26" spans="1:9" x14ac:dyDescent="0.2">
      <c r="A26" s="75">
        <v>16</v>
      </c>
      <c r="B26" s="76" t="s">
        <v>124</v>
      </c>
      <c r="C26" s="76" t="s">
        <v>123</v>
      </c>
      <c r="D26" s="75">
        <v>58</v>
      </c>
      <c r="E26" s="78">
        <v>17</v>
      </c>
      <c r="F26" s="78">
        <v>14</v>
      </c>
      <c r="G26" s="78">
        <v>13</v>
      </c>
      <c r="H26" s="78">
        <v>14</v>
      </c>
      <c r="I26" s="78" t="s">
        <v>194</v>
      </c>
    </row>
    <row r="27" spans="1:9" x14ac:dyDescent="0.2">
      <c r="A27" s="71">
        <v>17</v>
      </c>
      <c r="B27" s="54" t="s">
        <v>130</v>
      </c>
      <c r="C27" s="54" t="s">
        <v>129</v>
      </c>
      <c r="D27" s="71">
        <v>61</v>
      </c>
      <c r="E27" s="55">
        <v>15</v>
      </c>
      <c r="F27" s="55">
        <v>17</v>
      </c>
      <c r="G27" s="55">
        <v>10</v>
      </c>
      <c r="H27" s="55" t="s">
        <v>195</v>
      </c>
      <c r="I27" s="55" t="s">
        <v>190</v>
      </c>
    </row>
    <row r="28" spans="1:9" x14ac:dyDescent="0.2">
      <c r="A28" s="113">
        <v>18</v>
      </c>
      <c r="B28" s="114" t="s">
        <v>104</v>
      </c>
      <c r="C28" s="114" t="s">
        <v>103</v>
      </c>
      <c r="D28" s="113">
        <v>68</v>
      </c>
      <c r="E28" s="115">
        <v>16</v>
      </c>
      <c r="F28" s="115">
        <v>16</v>
      </c>
      <c r="G28" s="115">
        <v>17</v>
      </c>
      <c r="H28" s="115" t="s">
        <v>195</v>
      </c>
      <c r="I28" s="115" t="s">
        <v>190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7E709-5E71-450E-A164-8018453200F0}">
  <sheetPr codeName="Sheet9"/>
  <dimension ref="A1:R36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8" customWidth="1"/>
    <col min="2" max="2" width="14.83203125" style="46" customWidth="1"/>
    <col min="3" max="3" width="35.83203125" style="46" customWidth="1"/>
    <col min="4" max="4" width="9.83203125" style="38" customWidth="1"/>
    <col min="5" max="9" width="7.33203125" style="47" customWidth="1"/>
    <col min="10" max="12" width="6.83203125" style="47" customWidth="1"/>
    <col min="13" max="18" width="9.33203125" style="47"/>
    <col min="19" max="16384" width="9.33203125" style="69"/>
  </cols>
  <sheetData>
    <row r="1" spans="1:14" x14ac:dyDescent="0.2">
      <c r="A1" s="45" t="s">
        <v>185</v>
      </c>
      <c r="E1" s="93"/>
      <c r="F1" s="93" t="s">
        <v>196</v>
      </c>
      <c r="G1" s="93"/>
    </row>
    <row r="2" spans="1:14" ht="15" customHeight="1" x14ac:dyDescent="0.2">
      <c r="A2" s="46" t="s">
        <v>187</v>
      </c>
      <c r="B2" s="46">
        <v>6</v>
      </c>
      <c r="E2" s="3" t="s">
        <v>203</v>
      </c>
      <c r="F2" s="116">
        <v>27</v>
      </c>
      <c r="G2" s="2" t="s">
        <v>204</v>
      </c>
    </row>
    <row r="3" spans="1:14" x14ac:dyDescent="0.2">
      <c r="A3" s="46" t="s">
        <v>140</v>
      </c>
      <c r="B3" s="46" t="s">
        <v>5</v>
      </c>
      <c r="E3" s="3" t="s">
        <v>205</v>
      </c>
      <c r="F3" s="116">
        <v>27</v>
      </c>
      <c r="G3" s="2" t="s">
        <v>206</v>
      </c>
    </row>
    <row r="4" spans="1:14" x14ac:dyDescent="0.2">
      <c r="A4" s="46" t="s">
        <v>141</v>
      </c>
      <c r="B4" s="46" t="s">
        <v>161</v>
      </c>
      <c r="E4" s="3" t="s">
        <v>207</v>
      </c>
      <c r="F4" s="116">
        <v>27</v>
      </c>
      <c r="G4" s="2" t="s">
        <v>208</v>
      </c>
    </row>
    <row r="5" spans="1:14" x14ac:dyDescent="0.2">
      <c r="A5" s="46" t="s">
        <v>142</v>
      </c>
      <c r="B5" s="46" t="s">
        <v>162</v>
      </c>
      <c r="E5" s="38" t="s">
        <v>269</v>
      </c>
      <c r="F5" s="38">
        <v>27</v>
      </c>
      <c r="G5" s="46" t="s">
        <v>270</v>
      </c>
      <c r="H5" s="38"/>
      <c r="I5" s="38"/>
      <c r="J5" s="38"/>
      <c r="K5" s="38"/>
      <c r="L5" s="38"/>
      <c r="M5" s="38"/>
      <c r="N5" s="38"/>
    </row>
    <row r="6" spans="1:14" x14ac:dyDescent="0.2">
      <c r="A6" s="46" t="s">
        <v>143</v>
      </c>
      <c r="B6" s="46">
        <v>1.25</v>
      </c>
    </row>
    <row r="7" spans="1:14" x14ac:dyDescent="0.2">
      <c r="A7" s="46" t="s">
        <v>39</v>
      </c>
      <c r="B7" s="46">
        <v>3</v>
      </c>
    </row>
    <row r="8" spans="1:14" x14ac:dyDescent="0.2">
      <c r="A8" s="46" t="s">
        <v>191</v>
      </c>
      <c r="B8" s="46">
        <v>24</v>
      </c>
      <c r="C8" s="46" t="s">
        <v>192</v>
      </c>
    </row>
    <row r="10" spans="1:14" x14ac:dyDescent="0.2">
      <c r="A10" s="48" t="s">
        <v>139</v>
      </c>
      <c r="B10" s="49" t="s">
        <v>36</v>
      </c>
      <c r="C10" s="49" t="s">
        <v>35</v>
      </c>
      <c r="D10" s="48" t="s">
        <v>193</v>
      </c>
      <c r="E10" s="50">
        <v>1</v>
      </c>
      <c r="F10" s="50">
        <v>2</v>
      </c>
      <c r="G10" s="50">
        <v>3</v>
      </c>
      <c r="H10" s="50">
        <v>4</v>
      </c>
      <c r="I10" s="50">
        <v>5</v>
      </c>
    </row>
    <row r="11" spans="1:14" x14ac:dyDescent="0.2">
      <c r="A11" s="71">
        <v>1</v>
      </c>
      <c r="B11" s="54" t="s">
        <v>211</v>
      </c>
      <c r="C11" s="54" t="s">
        <v>212</v>
      </c>
      <c r="D11" s="71">
        <v>5</v>
      </c>
      <c r="E11" s="56">
        <v>1</v>
      </c>
      <c r="F11" s="56">
        <v>2</v>
      </c>
      <c r="G11" s="56">
        <v>1</v>
      </c>
      <c r="H11" s="56">
        <v>-4</v>
      </c>
      <c r="I11" s="56">
        <v>1</v>
      </c>
    </row>
    <row r="12" spans="1:14" x14ac:dyDescent="0.2">
      <c r="A12" s="75">
        <v>2</v>
      </c>
      <c r="B12" s="76" t="s">
        <v>213</v>
      </c>
      <c r="C12" s="76" t="s">
        <v>214</v>
      </c>
      <c r="D12" s="75">
        <v>6</v>
      </c>
      <c r="E12" s="111">
        <v>-5</v>
      </c>
      <c r="F12" s="111">
        <v>1</v>
      </c>
      <c r="G12" s="111">
        <v>2</v>
      </c>
      <c r="H12" s="111">
        <v>1</v>
      </c>
      <c r="I12" s="111">
        <v>2</v>
      </c>
    </row>
    <row r="13" spans="1:14" x14ac:dyDescent="0.2">
      <c r="A13" s="71">
        <v>3</v>
      </c>
      <c r="B13" s="54" t="s">
        <v>271</v>
      </c>
      <c r="C13" s="54" t="s">
        <v>272</v>
      </c>
      <c r="D13" s="71">
        <v>16</v>
      </c>
      <c r="E13" s="56">
        <v>2</v>
      </c>
      <c r="F13" s="56">
        <v>4</v>
      </c>
      <c r="G13" s="56">
        <v>7</v>
      </c>
      <c r="H13" s="56">
        <v>3</v>
      </c>
      <c r="I13" s="56">
        <v>-8</v>
      </c>
    </row>
    <row r="14" spans="1:14" x14ac:dyDescent="0.2">
      <c r="A14" s="75">
        <v>4</v>
      </c>
      <c r="B14" s="76" t="s">
        <v>273</v>
      </c>
      <c r="C14" s="76" t="s">
        <v>274</v>
      </c>
      <c r="D14" s="75">
        <v>18</v>
      </c>
      <c r="E14" s="111">
        <v>3</v>
      </c>
      <c r="F14" s="111">
        <v>6</v>
      </c>
      <c r="G14" s="111">
        <v>-10</v>
      </c>
      <c r="H14" s="111">
        <v>2</v>
      </c>
      <c r="I14" s="111">
        <v>7</v>
      </c>
    </row>
    <row r="15" spans="1:14" x14ac:dyDescent="0.2">
      <c r="A15" s="71">
        <v>5</v>
      </c>
      <c r="B15" s="54" t="s">
        <v>275</v>
      </c>
      <c r="C15" s="54" t="s">
        <v>276</v>
      </c>
      <c r="D15" s="71">
        <v>18</v>
      </c>
      <c r="E15" s="56">
        <v>4</v>
      </c>
      <c r="F15" s="56">
        <v>3</v>
      </c>
      <c r="G15" s="56">
        <v>6</v>
      </c>
      <c r="H15" s="56">
        <v>-10</v>
      </c>
      <c r="I15" s="56">
        <v>5</v>
      </c>
    </row>
    <row r="16" spans="1:14" x14ac:dyDescent="0.2">
      <c r="A16" s="75">
        <v>6</v>
      </c>
      <c r="B16" s="76" t="s">
        <v>277</v>
      </c>
      <c r="C16" s="76" t="s">
        <v>278</v>
      </c>
      <c r="D16" s="75">
        <v>20</v>
      </c>
      <c r="E16" s="111">
        <v>6</v>
      </c>
      <c r="F16" s="111">
        <v>-8</v>
      </c>
      <c r="G16" s="111">
        <v>3</v>
      </c>
      <c r="H16" s="111">
        <v>5</v>
      </c>
      <c r="I16" s="111">
        <v>6</v>
      </c>
    </row>
    <row r="17" spans="1:9" x14ac:dyDescent="0.2">
      <c r="A17" s="71">
        <v>7</v>
      </c>
      <c r="B17" s="54" t="s">
        <v>279</v>
      </c>
      <c r="C17" s="54" t="s">
        <v>280</v>
      </c>
      <c r="D17" s="71">
        <v>25</v>
      </c>
      <c r="E17" s="56">
        <v>-14</v>
      </c>
      <c r="F17" s="56">
        <v>5</v>
      </c>
      <c r="G17" s="56">
        <v>4</v>
      </c>
      <c r="H17" s="56">
        <v>12</v>
      </c>
      <c r="I17" s="56">
        <v>4</v>
      </c>
    </row>
    <row r="18" spans="1:9" x14ac:dyDescent="0.2">
      <c r="A18" s="75">
        <v>8</v>
      </c>
      <c r="B18" s="76" t="s">
        <v>227</v>
      </c>
      <c r="C18" s="76" t="s">
        <v>228</v>
      </c>
      <c r="D18" s="75">
        <v>33</v>
      </c>
      <c r="E18" s="111">
        <v>12</v>
      </c>
      <c r="F18" s="111">
        <v>10</v>
      </c>
      <c r="G18" s="111">
        <v>5</v>
      </c>
      <c r="H18" s="111">
        <v>6</v>
      </c>
      <c r="I18" s="111" t="s">
        <v>220</v>
      </c>
    </row>
    <row r="19" spans="1:9" x14ac:dyDescent="0.2">
      <c r="A19" s="71">
        <v>9</v>
      </c>
      <c r="B19" s="54" t="s">
        <v>281</v>
      </c>
      <c r="C19" s="54" t="s">
        <v>282</v>
      </c>
      <c r="D19" s="71">
        <v>35</v>
      </c>
      <c r="E19" s="56">
        <v>8</v>
      </c>
      <c r="F19" s="56">
        <v>7</v>
      </c>
      <c r="G19" s="56">
        <v>-11</v>
      </c>
      <c r="H19" s="56">
        <v>11</v>
      </c>
      <c r="I19" s="56">
        <v>9</v>
      </c>
    </row>
    <row r="20" spans="1:9" x14ac:dyDescent="0.2">
      <c r="A20" s="75">
        <v>10</v>
      </c>
      <c r="B20" s="76" t="s">
        <v>231</v>
      </c>
      <c r="C20" s="76" t="s">
        <v>232</v>
      </c>
      <c r="D20" s="75">
        <v>36</v>
      </c>
      <c r="E20" s="111">
        <v>10</v>
      </c>
      <c r="F20" s="111">
        <v>-19</v>
      </c>
      <c r="G20" s="111">
        <v>8</v>
      </c>
      <c r="H20" s="111">
        <v>7</v>
      </c>
      <c r="I20" s="111">
        <v>11</v>
      </c>
    </row>
    <row r="21" spans="1:9" x14ac:dyDescent="0.2">
      <c r="A21" s="71">
        <v>11</v>
      </c>
      <c r="B21" s="54" t="s">
        <v>283</v>
      </c>
      <c r="C21" s="54" t="s">
        <v>284</v>
      </c>
      <c r="D21" s="71">
        <v>37</v>
      </c>
      <c r="E21" s="56">
        <v>9</v>
      </c>
      <c r="F21" s="56">
        <v>9</v>
      </c>
      <c r="G21" s="56">
        <v>-17</v>
      </c>
      <c r="H21" s="56">
        <v>9</v>
      </c>
      <c r="I21" s="56">
        <v>10</v>
      </c>
    </row>
    <row r="22" spans="1:9" x14ac:dyDescent="0.2">
      <c r="A22" s="75">
        <v>12</v>
      </c>
      <c r="B22" s="76" t="s">
        <v>285</v>
      </c>
      <c r="C22" s="76" t="s">
        <v>286</v>
      </c>
      <c r="D22" s="75">
        <v>43</v>
      </c>
      <c r="E22" s="111">
        <v>13</v>
      </c>
      <c r="F22" s="111">
        <v>13</v>
      </c>
      <c r="G22" s="111">
        <v>14</v>
      </c>
      <c r="H22" s="111">
        <v>-16</v>
      </c>
      <c r="I22" s="111">
        <v>3</v>
      </c>
    </row>
    <row r="23" spans="1:9" x14ac:dyDescent="0.2">
      <c r="A23" s="71">
        <v>13</v>
      </c>
      <c r="B23" s="54" t="s">
        <v>248</v>
      </c>
      <c r="C23" s="54" t="s">
        <v>249</v>
      </c>
      <c r="D23" s="71">
        <v>50</v>
      </c>
      <c r="E23" s="56">
        <v>7</v>
      </c>
      <c r="F23" s="56" t="s">
        <v>233</v>
      </c>
      <c r="G23" s="56">
        <v>12</v>
      </c>
      <c r="H23" s="56">
        <v>14</v>
      </c>
      <c r="I23" s="56">
        <v>17</v>
      </c>
    </row>
    <row r="24" spans="1:9" x14ac:dyDescent="0.2">
      <c r="A24" s="75">
        <v>14</v>
      </c>
      <c r="B24" s="76" t="s">
        <v>252</v>
      </c>
      <c r="C24" s="76" t="s">
        <v>253</v>
      </c>
      <c r="D24" s="75">
        <v>50</v>
      </c>
      <c r="E24" s="111">
        <v>-22</v>
      </c>
      <c r="F24" s="111">
        <v>11</v>
      </c>
      <c r="G24" s="111">
        <v>19</v>
      </c>
      <c r="H24" s="111">
        <v>8</v>
      </c>
      <c r="I24" s="111">
        <v>12</v>
      </c>
    </row>
    <row r="25" spans="1:9" x14ac:dyDescent="0.2">
      <c r="A25" s="71">
        <v>15</v>
      </c>
      <c r="B25" s="54" t="s">
        <v>287</v>
      </c>
      <c r="C25" s="54" t="s">
        <v>288</v>
      </c>
      <c r="D25" s="71">
        <v>54</v>
      </c>
      <c r="E25" s="56">
        <v>16</v>
      </c>
      <c r="F25" s="56">
        <v>-17</v>
      </c>
      <c r="G25" s="56">
        <v>9</v>
      </c>
      <c r="H25" s="56">
        <v>13</v>
      </c>
      <c r="I25" s="56">
        <v>16</v>
      </c>
    </row>
    <row r="26" spans="1:9" x14ac:dyDescent="0.2">
      <c r="A26" s="75">
        <v>16</v>
      </c>
      <c r="B26" s="76" t="s">
        <v>289</v>
      </c>
      <c r="C26" s="76" t="s">
        <v>290</v>
      </c>
      <c r="D26" s="75">
        <v>54</v>
      </c>
      <c r="E26" s="111">
        <v>11</v>
      </c>
      <c r="F26" s="111">
        <v>16</v>
      </c>
      <c r="G26" s="111">
        <v>13</v>
      </c>
      <c r="H26" s="111">
        <v>-18</v>
      </c>
      <c r="I26" s="111">
        <v>14</v>
      </c>
    </row>
    <row r="27" spans="1:9" x14ac:dyDescent="0.2">
      <c r="A27" s="71">
        <v>17</v>
      </c>
      <c r="B27" s="54" t="s">
        <v>291</v>
      </c>
      <c r="C27" s="54" t="s">
        <v>292</v>
      </c>
      <c r="D27" s="71">
        <v>60</v>
      </c>
      <c r="E27" s="56">
        <v>17</v>
      </c>
      <c r="F27" s="56">
        <v>12</v>
      </c>
      <c r="G27" s="56">
        <v>16</v>
      </c>
      <c r="H27" s="56">
        <v>15</v>
      </c>
      <c r="I27" s="56">
        <v>-18</v>
      </c>
    </row>
    <row r="28" spans="1:9" x14ac:dyDescent="0.2">
      <c r="A28" s="75">
        <v>18</v>
      </c>
      <c r="B28" s="76" t="s">
        <v>293</v>
      </c>
      <c r="C28" s="76" t="s">
        <v>294</v>
      </c>
      <c r="D28" s="75">
        <v>60</v>
      </c>
      <c r="E28" s="111">
        <v>15</v>
      </c>
      <c r="F28" s="111">
        <v>-20</v>
      </c>
      <c r="G28" s="111">
        <v>15</v>
      </c>
      <c r="H28" s="111">
        <v>17</v>
      </c>
      <c r="I28" s="111">
        <v>13</v>
      </c>
    </row>
    <row r="29" spans="1:9" x14ac:dyDescent="0.2">
      <c r="A29" s="71">
        <v>19</v>
      </c>
      <c r="B29" s="54" t="s">
        <v>295</v>
      </c>
      <c r="C29" s="54" t="s">
        <v>296</v>
      </c>
      <c r="D29" s="71">
        <v>65</v>
      </c>
      <c r="E29" s="56">
        <v>18</v>
      </c>
      <c r="F29" s="56">
        <v>14</v>
      </c>
      <c r="G29" s="56">
        <v>18</v>
      </c>
      <c r="H29" s="56">
        <v>-21</v>
      </c>
      <c r="I29" s="56">
        <v>15</v>
      </c>
    </row>
    <row r="30" spans="1:9" x14ac:dyDescent="0.2">
      <c r="A30" s="75">
        <v>20</v>
      </c>
      <c r="B30" s="76" t="s">
        <v>297</v>
      </c>
      <c r="C30" s="76" t="s">
        <v>298</v>
      </c>
      <c r="D30" s="75">
        <v>75</v>
      </c>
      <c r="E30" s="111">
        <v>20</v>
      </c>
      <c r="F30" s="111">
        <v>15</v>
      </c>
      <c r="G30" s="111">
        <v>21</v>
      </c>
      <c r="H30" s="111">
        <v>19</v>
      </c>
      <c r="I30" s="111" t="s">
        <v>233</v>
      </c>
    </row>
    <row r="31" spans="1:9" x14ac:dyDescent="0.2">
      <c r="A31" s="71">
        <v>21</v>
      </c>
      <c r="B31" s="54" t="s">
        <v>299</v>
      </c>
      <c r="C31" s="54" t="s">
        <v>300</v>
      </c>
      <c r="D31" s="71">
        <v>77</v>
      </c>
      <c r="E31" s="56">
        <v>-23</v>
      </c>
      <c r="F31" s="56">
        <v>18</v>
      </c>
      <c r="G31" s="56">
        <v>20</v>
      </c>
      <c r="H31" s="56">
        <v>20</v>
      </c>
      <c r="I31" s="56">
        <v>19</v>
      </c>
    </row>
    <row r="32" spans="1:9" x14ac:dyDescent="0.2">
      <c r="A32" s="75">
        <v>22</v>
      </c>
      <c r="B32" s="76" t="s">
        <v>301</v>
      </c>
      <c r="C32" s="76" t="s">
        <v>302</v>
      </c>
      <c r="D32" s="75">
        <v>95</v>
      </c>
      <c r="E32" s="111">
        <v>19</v>
      </c>
      <c r="F32" s="111">
        <v>22</v>
      </c>
      <c r="G32" s="111" t="s">
        <v>264</v>
      </c>
      <c r="H32" s="111" t="s">
        <v>203</v>
      </c>
      <c r="I32" s="111" t="s">
        <v>203</v>
      </c>
    </row>
    <row r="33" spans="1:9" x14ac:dyDescent="0.2">
      <c r="A33" s="71">
        <v>23</v>
      </c>
      <c r="B33" s="54" t="s">
        <v>256</v>
      </c>
      <c r="C33" s="54" t="s">
        <v>257</v>
      </c>
      <c r="D33" s="71">
        <v>99</v>
      </c>
      <c r="E33" s="56">
        <v>24</v>
      </c>
      <c r="F33" s="56">
        <v>21</v>
      </c>
      <c r="G33" s="56" t="s">
        <v>264</v>
      </c>
      <c r="H33" s="56" t="s">
        <v>203</v>
      </c>
      <c r="I33" s="56" t="s">
        <v>203</v>
      </c>
    </row>
    <row r="34" spans="1:9" x14ac:dyDescent="0.2">
      <c r="A34" s="75">
        <v>24</v>
      </c>
      <c r="B34" s="76" t="s">
        <v>303</v>
      </c>
      <c r="C34" s="76" t="s">
        <v>304</v>
      </c>
      <c r="D34" s="75">
        <v>102</v>
      </c>
      <c r="E34" s="111">
        <v>21</v>
      </c>
      <c r="F34" s="111" t="s">
        <v>264</v>
      </c>
      <c r="G34" s="111" t="s">
        <v>203</v>
      </c>
      <c r="H34" s="111" t="s">
        <v>203</v>
      </c>
      <c r="I34" s="111" t="s">
        <v>203</v>
      </c>
    </row>
    <row r="35" spans="1:9" x14ac:dyDescent="0.2">
      <c r="A35" s="71">
        <v>25</v>
      </c>
      <c r="B35" s="54" t="s">
        <v>305</v>
      </c>
      <c r="C35" s="54" t="s">
        <v>306</v>
      </c>
      <c r="D35" s="71">
        <v>108</v>
      </c>
      <c r="E35" s="56" t="s">
        <v>264</v>
      </c>
      <c r="F35" s="56" t="s">
        <v>203</v>
      </c>
      <c r="G35" s="56" t="s">
        <v>203</v>
      </c>
      <c r="H35" s="56" t="s">
        <v>203</v>
      </c>
      <c r="I35" s="56" t="s">
        <v>203</v>
      </c>
    </row>
    <row r="36" spans="1:9" x14ac:dyDescent="0.2">
      <c r="A36" s="113">
        <v>25</v>
      </c>
      <c r="B36" s="114" t="s">
        <v>307</v>
      </c>
      <c r="C36" s="114" t="s">
        <v>308</v>
      </c>
      <c r="D36" s="113">
        <v>108</v>
      </c>
      <c r="E36" s="117" t="s">
        <v>309</v>
      </c>
      <c r="F36" s="117" t="s">
        <v>203</v>
      </c>
      <c r="G36" s="117" t="s">
        <v>203</v>
      </c>
      <c r="H36" s="117" t="s">
        <v>203</v>
      </c>
      <c r="I36" s="117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Ranglijst2026</vt:lpstr>
      <vt:lpstr>Stand2026</vt:lpstr>
      <vt:lpstr>Ranglijstwedstrijden2026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Mickers</dc:creator>
  <cp:lastModifiedBy>Jeroen Mickers</cp:lastModifiedBy>
  <dcterms:created xsi:type="dcterms:W3CDTF">2026-05-17T22:44:45Z</dcterms:created>
  <dcterms:modified xsi:type="dcterms:W3CDTF">2026-05-17T22:44:46Z</dcterms:modified>
</cp:coreProperties>
</file>