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9f8903554545e29/IOU NL Shared/Ranglijsten/"/>
    </mc:Choice>
  </mc:AlternateContent>
  <xr:revisionPtr revIDLastSave="1" documentId="8_{109E5ED9-199B-4964-B3DE-F491386A61E1}" xr6:coauthVersionLast="47" xr6:coauthVersionMax="47" xr10:uidLastSave="{3754FBC1-194C-4FEB-BBE8-CA0B8499F459}"/>
  <bookViews>
    <workbookView xWindow="2550" yWindow="3600" windowWidth="24450" windowHeight="12540" tabRatio="812" xr2:uid="{A0495A2E-425D-4F12-B9FC-DFC4EF620A3D}"/>
  </bookViews>
  <sheets>
    <sheet name="Ranglijst2026" sheetId="1" r:id="rId1"/>
    <sheet name="Stand2026" sheetId="2" r:id="rId2"/>
    <sheet name="Ranglijstwedstrijden2026" sheetId="3" r:id="rId3"/>
    <sheet name="1" sheetId="4" r:id="rId4"/>
    <sheet name="2" sheetId="5" r:id="rId5"/>
    <sheet name="3" sheetId="6" r:id="rId6"/>
    <sheet name="4" sheetId="7" r:id="rId7"/>
    <sheet name="5" sheetId="8" r:id="rId8"/>
    <sheet name="6" sheetId="9" r:id="rId9"/>
    <sheet name="7" sheetId="10" r:id="rId10"/>
    <sheet name="8" sheetId="11" r:id="rId11"/>
    <sheet name="9" sheetId="12" r:id="rId12"/>
    <sheet name="10" sheetId="13" r:id="rId13"/>
    <sheet name="11" sheetId="14" r:id="rId14"/>
    <sheet name="12" sheetId="15" r:id="rId15"/>
    <sheet name="13" sheetId="16" r:id="rId16"/>
    <sheet name="14" sheetId="17" r:id="rId17"/>
    <sheet name="15" sheetId="18" r:id="rId18"/>
    <sheet name="16" sheetId="19" r:id="rId19"/>
  </sheets>
  <definedNames>
    <definedName name="_xlnm._FilterDatabase" localSheetId="0" hidden="1">Ranglijst2026!$A$3:$M$33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" i="3" l="1"/>
  <c r="AS92" i="1"/>
  <c r="AQ92" i="1"/>
  <c r="AO92" i="1"/>
  <c r="AM92" i="1"/>
  <c r="AK92" i="1"/>
  <c r="AI92" i="1"/>
  <c r="AG92" i="1"/>
  <c r="AE92" i="1"/>
  <c r="AC92" i="1"/>
  <c r="AA92" i="1"/>
  <c r="Y92" i="1"/>
  <c r="W92" i="1"/>
  <c r="U92" i="1"/>
  <c r="S92" i="1"/>
  <c r="Q92" i="1"/>
  <c r="K92" i="1" s="1"/>
  <c r="O92" i="1"/>
  <c r="L92" i="1" s="1"/>
  <c r="AS91" i="1"/>
  <c r="AQ91" i="1"/>
  <c r="AO91" i="1"/>
  <c r="AM91" i="1"/>
  <c r="AK91" i="1"/>
  <c r="AI91" i="1"/>
  <c r="AG91" i="1"/>
  <c r="AE91" i="1"/>
  <c r="AC91" i="1"/>
  <c r="AA91" i="1"/>
  <c r="K91" i="1" s="1"/>
  <c r="Y91" i="1"/>
  <c r="W91" i="1"/>
  <c r="U91" i="1"/>
  <c r="S91" i="1"/>
  <c r="Q91" i="1"/>
  <c r="O91" i="1"/>
  <c r="L91" i="1" s="1"/>
  <c r="AS90" i="1"/>
  <c r="AQ90" i="1"/>
  <c r="AO90" i="1"/>
  <c r="I90" i="1" s="1"/>
  <c r="AM90" i="1"/>
  <c r="AK90" i="1"/>
  <c r="L90" i="1" s="1"/>
  <c r="M90" i="1" s="1"/>
  <c r="AI90" i="1"/>
  <c r="AG90" i="1"/>
  <c r="AE90" i="1"/>
  <c r="AC90" i="1"/>
  <c r="AA90" i="1"/>
  <c r="Y90" i="1"/>
  <c r="W90" i="1"/>
  <c r="U90" i="1"/>
  <c r="S90" i="1"/>
  <c r="Q90" i="1"/>
  <c r="O90" i="1"/>
  <c r="K90" i="1"/>
  <c r="AS89" i="1"/>
  <c r="AQ89" i="1"/>
  <c r="AO89" i="1"/>
  <c r="AM89" i="1"/>
  <c r="AK89" i="1"/>
  <c r="AI89" i="1"/>
  <c r="AG89" i="1"/>
  <c r="AE89" i="1"/>
  <c r="AC89" i="1"/>
  <c r="AA89" i="1"/>
  <c r="Y89" i="1"/>
  <c r="W89" i="1"/>
  <c r="U89" i="1"/>
  <c r="S89" i="1"/>
  <c r="Q89" i="1"/>
  <c r="O89" i="1"/>
  <c r="L89" i="1" s="1"/>
  <c r="AS88" i="1"/>
  <c r="AQ88" i="1"/>
  <c r="AO88" i="1"/>
  <c r="AM88" i="1"/>
  <c r="AK88" i="1"/>
  <c r="AI88" i="1"/>
  <c r="AG88" i="1"/>
  <c r="AE88" i="1"/>
  <c r="AC88" i="1"/>
  <c r="AA88" i="1"/>
  <c r="Y88" i="1"/>
  <c r="L88" i="1" s="1"/>
  <c r="W88" i="1"/>
  <c r="U88" i="1"/>
  <c r="S88" i="1"/>
  <c r="Q88" i="1"/>
  <c r="O88" i="1"/>
  <c r="AS87" i="1"/>
  <c r="AQ87" i="1"/>
  <c r="AO87" i="1"/>
  <c r="AM87" i="1"/>
  <c r="AK87" i="1"/>
  <c r="AI87" i="1"/>
  <c r="L87" i="1" s="1"/>
  <c r="AG87" i="1"/>
  <c r="AE87" i="1"/>
  <c r="AC87" i="1"/>
  <c r="AA87" i="1"/>
  <c r="Y87" i="1"/>
  <c r="W87" i="1"/>
  <c r="U87" i="1"/>
  <c r="S87" i="1"/>
  <c r="Q87" i="1"/>
  <c r="O87" i="1"/>
  <c r="J87" i="1"/>
  <c r="AS86" i="1"/>
  <c r="AQ86" i="1"/>
  <c r="AO86" i="1"/>
  <c r="AM86" i="1"/>
  <c r="AK86" i="1"/>
  <c r="AI86" i="1"/>
  <c r="AG86" i="1"/>
  <c r="AE86" i="1"/>
  <c r="AC86" i="1"/>
  <c r="AA86" i="1"/>
  <c r="Y86" i="1"/>
  <c r="W86" i="1"/>
  <c r="U86" i="1"/>
  <c r="S86" i="1"/>
  <c r="Q86" i="1"/>
  <c r="O86" i="1"/>
  <c r="L86" i="1" s="1"/>
  <c r="AS85" i="1"/>
  <c r="AQ85" i="1"/>
  <c r="AO85" i="1"/>
  <c r="AM85" i="1"/>
  <c r="AK85" i="1"/>
  <c r="AI85" i="1"/>
  <c r="AG85" i="1"/>
  <c r="AE85" i="1"/>
  <c r="AC85" i="1"/>
  <c r="AA85" i="1"/>
  <c r="Y85" i="1"/>
  <c r="W85" i="1"/>
  <c r="L85" i="1" s="1"/>
  <c r="U85" i="1"/>
  <c r="S85" i="1"/>
  <c r="Q85" i="1"/>
  <c r="O85" i="1"/>
  <c r="AS84" i="1"/>
  <c r="AQ84" i="1"/>
  <c r="AO84" i="1"/>
  <c r="AM84" i="1"/>
  <c r="AK84" i="1"/>
  <c r="AI84" i="1"/>
  <c r="AG84" i="1"/>
  <c r="K84" i="1" s="1"/>
  <c r="AE84" i="1"/>
  <c r="AC84" i="1"/>
  <c r="AA84" i="1"/>
  <c r="Y84" i="1"/>
  <c r="W84" i="1"/>
  <c r="U84" i="1"/>
  <c r="S84" i="1"/>
  <c r="Q84" i="1"/>
  <c r="O84" i="1"/>
  <c r="L84" i="1" s="1"/>
  <c r="I84" i="1"/>
  <c r="AS83" i="1"/>
  <c r="AQ83" i="1"/>
  <c r="AO83" i="1"/>
  <c r="AM83" i="1"/>
  <c r="AK83" i="1"/>
  <c r="AI83" i="1"/>
  <c r="AG83" i="1"/>
  <c r="AE83" i="1"/>
  <c r="AC83" i="1"/>
  <c r="AA83" i="1"/>
  <c r="Y83" i="1"/>
  <c r="W83" i="1"/>
  <c r="U83" i="1"/>
  <c r="S83" i="1"/>
  <c r="Q83" i="1"/>
  <c r="O83" i="1"/>
  <c r="K83" i="1" s="1"/>
  <c r="AS82" i="1"/>
  <c r="AQ82" i="1"/>
  <c r="AO82" i="1"/>
  <c r="AM82" i="1"/>
  <c r="AK82" i="1"/>
  <c r="AI82" i="1"/>
  <c r="AG82" i="1"/>
  <c r="AE82" i="1"/>
  <c r="AC82" i="1"/>
  <c r="AA82" i="1"/>
  <c r="Y82" i="1"/>
  <c r="W82" i="1"/>
  <c r="U82" i="1"/>
  <c r="K82" i="1" s="1"/>
  <c r="S82" i="1"/>
  <c r="Q82" i="1"/>
  <c r="O82" i="1"/>
  <c r="L82" i="1" s="1"/>
  <c r="M82" i="1" s="1"/>
  <c r="AS81" i="1"/>
  <c r="AQ81" i="1"/>
  <c r="AO81" i="1"/>
  <c r="AM81" i="1"/>
  <c r="AK81" i="1"/>
  <c r="AI81" i="1"/>
  <c r="AG81" i="1"/>
  <c r="AE81" i="1"/>
  <c r="K81" i="1" s="1"/>
  <c r="AC81" i="1"/>
  <c r="AA81" i="1"/>
  <c r="Y81" i="1"/>
  <c r="W81" i="1"/>
  <c r="U81" i="1"/>
  <c r="S81" i="1"/>
  <c r="Q81" i="1"/>
  <c r="L81" i="1" s="1"/>
  <c r="O81" i="1"/>
  <c r="AS80" i="1"/>
  <c r="K80" i="1" s="1"/>
  <c r="AQ80" i="1"/>
  <c r="AO80" i="1"/>
  <c r="AM80" i="1"/>
  <c r="AK80" i="1"/>
  <c r="AI80" i="1"/>
  <c r="AG80" i="1"/>
  <c r="AE80" i="1"/>
  <c r="AC80" i="1"/>
  <c r="AA80" i="1"/>
  <c r="Y80" i="1"/>
  <c r="W80" i="1"/>
  <c r="U80" i="1"/>
  <c r="S80" i="1"/>
  <c r="Q80" i="1"/>
  <c r="O80" i="1"/>
  <c r="J80" i="1" s="1"/>
  <c r="AS79" i="1"/>
  <c r="AQ79" i="1"/>
  <c r="AO79" i="1"/>
  <c r="AM79" i="1"/>
  <c r="AK79" i="1"/>
  <c r="AI79" i="1"/>
  <c r="AG79" i="1"/>
  <c r="AE79" i="1"/>
  <c r="AC79" i="1"/>
  <c r="AA79" i="1"/>
  <c r="Y79" i="1"/>
  <c r="W79" i="1"/>
  <c r="U79" i="1"/>
  <c r="S79" i="1"/>
  <c r="J79" i="1" s="1"/>
  <c r="Q79" i="1"/>
  <c r="O79" i="1"/>
  <c r="L79" i="1" s="1"/>
  <c r="AS78" i="1"/>
  <c r="AQ78" i="1"/>
  <c r="AO78" i="1"/>
  <c r="AM78" i="1"/>
  <c r="AK78" i="1"/>
  <c r="AI78" i="1"/>
  <c r="AG78" i="1"/>
  <c r="AE78" i="1"/>
  <c r="AC78" i="1"/>
  <c r="L78" i="1" s="1"/>
  <c r="M78" i="1" s="1"/>
  <c r="AA78" i="1"/>
  <c r="Y78" i="1"/>
  <c r="W78" i="1"/>
  <c r="U78" i="1"/>
  <c r="S78" i="1"/>
  <c r="Q78" i="1"/>
  <c r="O78" i="1"/>
  <c r="K78" i="1" s="1"/>
  <c r="AS77" i="1"/>
  <c r="AQ77" i="1"/>
  <c r="J77" i="1" s="1"/>
  <c r="AO77" i="1"/>
  <c r="AM77" i="1"/>
  <c r="AK77" i="1"/>
  <c r="AI77" i="1"/>
  <c r="AG77" i="1"/>
  <c r="AE77" i="1"/>
  <c r="AC77" i="1"/>
  <c r="AA77" i="1"/>
  <c r="Y77" i="1"/>
  <c r="W77" i="1"/>
  <c r="U77" i="1"/>
  <c r="S77" i="1"/>
  <c r="Q77" i="1"/>
  <c r="O77" i="1"/>
  <c r="I77" i="1" s="1"/>
  <c r="L77" i="1"/>
  <c r="AS76" i="1"/>
  <c r="AQ76" i="1"/>
  <c r="AO76" i="1"/>
  <c r="AM76" i="1"/>
  <c r="AK76" i="1"/>
  <c r="AI76" i="1"/>
  <c r="AG76" i="1"/>
  <c r="AE76" i="1"/>
  <c r="AC76" i="1"/>
  <c r="AA76" i="1"/>
  <c r="Y76" i="1"/>
  <c r="W76" i="1"/>
  <c r="U76" i="1"/>
  <c r="S76" i="1"/>
  <c r="Q76" i="1"/>
  <c r="I76" i="1" s="1"/>
  <c r="O76" i="1"/>
  <c r="L76" i="1" s="1"/>
  <c r="AS75" i="1"/>
  <c r="AQ75" i="1"/>
  <c r="AO75" i="1"/>
  <c r="AM75" i="1"/>
  <c r="AK75" i="1"/>
  <c r="AI75" i="1"/>
  <c r="AG75" i="1"/>
  <c r="AE75" i="1"/>
  <c r="AC75" i="1"/>
  <c r="AA75" i="1"/>
  <c r="K75" i="1" s="1"/>
  <c r="Y75" i="1"/>
  <c r="W75" i="1"/>
  <c r="U75" i="1"/>
  <c r="S75" i="1"/>
  <c r="Q75" i="1"/>
  <c r="O75" i="1"/>
  <c r="L75" i="1" s="1"/>
  <c r="AS74" i="1"/>
  <c r="AQ74" i="1"/>
  <c r="AO74" i="1"/>
  <c r="AM74" i="1"/>
  <c r="AK74" i="1"/>
  <c r="L74" i="1" s="1"/>
  <c r="M74" i="1" s="1"/>
  <c r="AI74" i="1"/>
  <c r="AG74" i="1"/>
  <c r="AE74" i="1"/>
  <c r="AC74" i="1"/>
  <c r="AA74" i="1"/>
  <c r="Y74" i="1"/>
  <c r="W74" i="1"/>
  <c r="U74" i="1"/>
  <c r="S74" i="1"/>
  <c r="Q74" i="1"/>
  <c r="O74" i="1"/>
  <c r="K74" i="1"/>
  <c r="I74" i="1"/>
  <c r="AS73" i="1"/>
  <c r="AQ73" i="1"/>
  <c r="AO73" i="1"/>
  <c r="AM73" i="1"/>
  <c r="AK73" i="1"/>
  <c r="AI73" i="1"/>
  <c r="AG73" i="1"/>
  <c r="AE73" i="1"/>
  <c r="AC73" i="1"/>
  <c r="AA73" i="1"/>
  <c r="Y73" i="1"/>
  <c r="W73" i="1"/>
  <c r="U73" i="1"/>
  <c r="S73" i="1"/>
  <c r="Q73" i="1"/>
  <c r="O73" i="1"/>
  <c r="L73" i="1" s="1"/>
  <c r="AS72" i="1"/>
  <c r="AQ72" i="1"/>
  <c r="AO72" i="1"/>
  <c r="AM72" i="1"/>
  <c r="AK72" i="1"/>
  <c r="AI72" i="1"/>
  <c r="AG72" i="1"/>
  <c r="AE72" i="1"/>
  <c r="AC72" i="1"/>
  <c r="AA72" i="1"/>
  <c r="Y72" i="1"/>
  <c r="L72" i="1" s="1"/>
  <c r="W72" i="1"/>
  <c r="U72" i="1"/>
  <c r="S72" i="1"/>
  <c r="Q72" i="1"/>
  <c r="O72" i="1"/>
  <c r="AS71" i="1"/>
  <c r="AQ71" i="1"/>
  <c r="AO71" i="1"/>
  <c r="AM71" i="1"/>
  <c r="AK71" i="1"/>
  <c r="AI71" i="1"/>
  <c r="J71" i="1" s="1"/>
  <c r="AG71" i="1"/>
  <c r="AE71" i="1"/>
  <c r="AC71" i="1"/>
  <c r="AA71" i="1"/>
  <c r="Y71" i="1"/>
  <c r="W71" i="1"/>
  <c r="U71" i="1"/>
  <c r="S71" i="1"/>
  <c r="Q71" i="1"/>
  <c r="O71" i="1"/>
  <c r="AS70" i="1"/>
  <c r="AQ70" i="1"/>
  <c r="AO70" i="1"/>
  <c r="AM70" i="1"/>
  <c r="AK70" i="1"/>
  <c r="AI70" i="1"/>
  <c r="AG70" i="1"/>
  <c r="AE70" i="1"/>
  <c r="AC70" i="1"/>
  <c r="AA70" i="1"/>
  <c r="Y70" i="1"/>
  <c r="W70" i="1"/>
  <c r="U70" i="1"/>
  <c r="S70" i="1"/>
  <c r="Q70" i="1"/>
  <c r="O70" i="1"/>
  <c r="L70" i="1" s="1"/>
  <c r="AS69" i="1"/>
  <c r="AQ69" i="1"/>
  <c r="AO69" i="1"/>
  <c r="AM69" i="1"/>
  <c r="AK69" i="1"/>
  <c r="AI69" i="1"/>
  <c r="AG69" i="1"/>
  <c r="AE69" i="1"/>
  <c r="AC69" i="1"/>
  <c r="AA69" i="1"/>
  <c r="Y69" i="1"/>
  <c r="W69" i="1"/>
  <c r="L69" i="1" s="1"/>
  <c r="U69" i="1"/>
  <c r="S69" i="1"/>
  <c r="Q69" i="1"/>
  <c r="O69" i="1"/>
  <c r="AS68" i="1"/>
  <c r="AQ68" i="1"/>
  <c r="AO68" i="1"/>
  <c r="AM68" i="1"/>
  <c r="AK68" i="1"/>
  <c r="AI68" i="1"/>
  <c r="AG68" i="1"/>
  <c r="I68" i="1" s="1"/>
  <c r="AE68" i="1"/>
  <c r="AC68" i="1"/>
  <c r="AA68" i="1"/>
  <c r="Y68" i="1"/>
  <c r="W68" i="1"/>
  <c r="U68" i="1"/>
  <c r="S68" i="1"/>
  <c r="Q68" i="1"/>
  <c r="O68" i="1"/>
  <c r="L68" i="1" s="1"/>
  <c r="AS67" i="1"/>
  <c r="AQ67" i="1"/>
  <c r="AO67" i="1"/>
  <c r="AM67" i="1"/>
  <c r="AK67" i="1"/>
  <c r="AI67" i="1"/>
  <c r="AG67" i="1"/>
  <c r="AE67" i="1"/>
  <c r="AC67" i="1"/>
  <c r="AA67" i="1"/>
  <c r="Y67" i="1"/>
  <c r="W67" i="1"/>
  <c r="U67" i="1"/>
  <c r="S67" i="1"/>
  <c r="Q67" i="1"/>
  <c r="O67" i="1"/>
  <c r="K67" i="1" s="1"/>
  <c r="L67" i="1"/>
  <c r="AS66" i="1"/>
  <c r="AQ66" i="1"/>
  <c r="AO66" i="1"/>
  <c r="AM66" i="1"/>
  <c r="AK66" i="1"/>
  <c r="AI66" i="1"/>
  <c r="AG66" i="1"/>
  <c r="AE66" i="1"/>
  <c r="AC66" i="1"/>
  <c r="AA66" i="1"/>
  <c r="Y66" i="1"/>
  <c r="W66" i="1"/>
  <c r="U66" i="1"/>
  <c r="K66" i="1" s="1"/>
  <c r="S66" i="1"/>
  <c r="Q66" i="1"/>
  <c r="O66" i="1"/>
  <c r="L66" i="1" s="1"/>
  <c r="M66" i="1" s="1"/>
  <c r="AS65" i="1"/>
  <c r="AQ65" i="1"/>
  <c r="AO65" i="1"/>
  <c r="AM65" i="1"/>
  <c r="AK65" i="1"/>
  <c r="AI65" i="1"/>
  <c r="AG65" i="1"/>
  <c r="AE65" i="1"/>
  <c r="K65" i="1" s="1"/>
  <c r="AC65" i="1"/>
  <c r="AA65" i="1"/>
  <c r="Y65" i="1"/>
  <c r="W65" i="1"/>
  <c r="U65" i="1"/>
  <c r="S65" i="1"/>
  <c r="Q65" i="1"/>
  <c r="L65" i="1" s="1"/>
  <c r="O65" i="1"/>
  <c r="AS64" i="1"/>
  <c r="AQ64" i="1"/>
  <c r="AO64" i="1"/>
  <c r="AM64" i="1"/>
  <c r="AK64" i="1"/>
  <c r="AI64" i="1"/>
  <c r="AG64" i="1"/>
  <c r="AE64" i="1"/>
  <c r="AC64" i="1"/>
  <c r="AA64" i="1"/>
  <c r="Y64" i="1"/>
  <c r="W64" i="1"/>
  <c r="U64" i="1"/>
  <c r="S64" i="1"/>
  <c r="Q64" i="1"/>
  <c r="O64" i="1"/>
  <c r="J64" i="1" s="1"/>
  <c r="K64" i="1"/>
  <c r="AS63" i="1"/>
  <c r="AQ63" i="1"/>
  <c r="AO63" i="1"/>
  <c r="AM63" i="1"/>
  <c r="AK63" i="1"/>
  <c r="AI63" i="1"/>
  <c r="AG63" i="1"/>
  <c r="AE63" i="1"/>
  <c r="AC63" i="1"/>
  <c r="AA63" i="1"/>
  <c r="Y63" i="1"/>
  <c r="W63" i="1"/>
  <c r="U63" i="1"/>
  <c r="S63" i="1"/>
  <c r="J63" i="1" s="1"/>
  <c r="Q63" i="1"/>
  <c r="O63" i="1"/>
  <c r="L63" i="1" s="1"/>
  <c r="AS62" i="1"/>
  <c r="AQ62" i="1"/>
  <c r="AO62" i="1"/>
  <c r="AM62" i="1"/>
  <c r="AK62" i="1"/>
  <c r="AI62" i="1"/>
  <c r="AG62" i="1"/>
  <c r="AE62" i="1"/>
  <c r="AC62" i="1"/>
  <c r="L62" i="1" s="1"/>
  <c r="AA62" i="1"/>
  <c r="Y62" i="1"/>
  <c r="W62" i="1"/>
  <c r="U62" i="1"/>
  <c r="S62" i="1"/>
  <c r="Q62" i="1"/>
  <c r="O62" i="1"/>
  <c r="K62" i="1" s="1"/>
  <c r="AS61" i="1"/>
  <c r="AQ61" i="1"/>
  <c r="AO61" i="1"/>
  <c r="AM61" i="1"/>
  <c r="L61" i="1" s="1"/>
  <c r="AK61" i="1"/>
  <c r="AI61" i="1"/>
  <c r="AG61" i="1"/>
  <c r="AE61" i="1"/>
  <c r="AC61" i="1"/>
  <c r="AA61" i="1"/>
  <c r="Y61" i="1"/>
  <c r="W61" i="1"/>
  <c r="U61" i="1"/>
  <c r="S61" i="1"/>
  <c r="Q61" i="1"/>
  <c r="O61" i="1"/>
  <c r="I61" i="1" s="1"/>
  <c r="J61" i="1"/>
  <c r="AS60" i="1"/>
  <c r="AQ60" i="1"/>
  <c r="AO60" i="1"/>
  <c r="AM60" i="1"/>
  <c r="AK60" i="1"/>
  <c r="AI60" i="1"/>
  <c r="AG60" i="1"/>
  <c r="AE60" i="1"/>
  <c r="AC60" i="1"/>
  <c r="AA60" i="1"/>
  <c r="Y60" i="1"/>
  <c r="W60" i="1"/>
  <c r="U60" i="1"/>
  <c r="S60" i="1"/>
  <c r="Q60" i="1"/>
  <c r="I60" i="1" s="1"/>
  <c r="O60" i="1"/>
  <c r="L60" i="1" s="1"/>
  <c r="AS59" i="1"/>
  <c r="AQ59" i="1"/>
  <c r="AO59" i="1"/>
  <c r="AM59" i="1"/>
  <c r="AK59" i="1"/>
  <c r="AI59" i="1"/>
  <c r="AG59" i="1"/>
  <c r="AE59" i="1"/>
  <c r="AC59" i="1"/>
  <c r="AA59" i="1"/>
  <c r="K59" i="1" s="1"/>
  <c r="Y59" i="1"/>
  <c r="W59" i="1"/>
  <c r="U59" i="1"/>
  <c r="S59" i="1"/>
  <c r="Q59" i="1"/>
  <c r="O59" i="1"/>
  <c r="L59" i="1" s="1"/>
  <c r="AS58" i="1"/>
  <c r="AQ58" i="1"/>
  <c r="AO58" i="1"/>
  <c r="AM58" i="1"/>
  <c r="AK58" i="1"/>
  <c r="K58" i="1" s="1"/>
  <c r="AI58" i="1"/>
  <c r="AG58" i="1"/>
  <c r="AE58" i="1"/>
  <c r="AC58" i="1"/>
  <c r="AA58" i="1"/>
  <c r="Y58" i="1"/>
  <c r="W58" i="1"/>
  <c r="U58" i="1"/>
  <c r="S58" i="1"/>
  <c r="Q58" i="1"/>
  <c r="O58" i="1"/>
  <c r="J58" i="1" s="1"/>
  <c r="I58" i="1"/>
  <c r="AS57" i="1"/>
  <c r="AQ57" i="1"/>
  <c r="AO57" i="1"/>
  <c r="AM57" i="1"/>
  <c r="AK57" i="1"/>
  <c r="AI57" i="1"/>
  <c r="AG57" i="1"/>
  <c r="AE57" i="1"/>
  <c r="AC57" i="1"/>
  <c r="AA57" i="1"/>
  <c r="Y57" i="1"/>
  <c r="W57" i="1"/>
  <c r="U57" i="1"/>
  <c r="S57" i="1"/>
  <c r="Q57" i="1"/>
  <c r="O57" i="1"/>
  <c r="L57" i="1" s="1"/>
  <c r="AS56" i="1"/>
  <c r="AQ56" i="1"/>
  <c r="AO56" i="1"/>
  <c r="AM56" i="1"/>
  <c r="AK56" i="1"/>
  <c r="AI56" i="1"/>
  <c r="AG56" i="1"/>
  <c r="AE56" i="1"/>
  <c r="AC56" i="1"/>
  <c r="AA56" i="1"/>
  <c r="Y56" i="1"/>
  <c r="L56" i="1" s="1"/>
  <c r="W56" i="1"/>
  <c r="U56" i="1"/>
  <c r="S56" i="1"/>
  <c r="Q56" i="1"/>
  <c r="O56" i="1"/>
  <c r="AS55" i="1"/>
  <c r="AQ55" i="1"/>
  <c r="AO55" i="1"/>
  <c r="AM55" i="1"/>
  <c r="AK55" i="1"/>
  <c r="AI55" i="1"/>
  <c r="L55" i="1" s="1"/>
  <c r="AG55" i="1"/>
  <c r="AE55" i="1"/>
  <c r="AC55" i="1"/>
  <c r="AA55" i="1"/>
  <c r="Y55" i="1"/>
  <c r="W55" i="1"/>
  <c r="U55" i="1"/>
  <c r="S55" i="1"/>
  <c r="Q55" i="1"/>
  <c r="I55" i="1" s="1"/>
  <c r="O55" i="1"/>
  <c r="AS54" i="1"/>
  <c r="AQ54" i="1"/>
  <c r="AO54" i="1"/>
  <c r="AM54" i="1"/>
  <c r="AK54" i="1"/>
  <c r="AI54" i="1"/>
  <c r="AG54" i="1"/>
  <c r="AE54" i="1"/>
  <c r="AC54" i="1"/>
  <c r="AA54" i="1"/>
  <c r="Y54" i="1"/>
  <c r="W54" i="1"/>
  <c r="U54" i="1"/>
  <c r="S54" i="1"/>
  <c r="Q54" i="1"/>
  <c r="O54" i="1"/>
  <c r="L54" i="1" s="1"/>
  <c r="AS53" i="1"/>
  <c r="AQ53" i="1"/>
  <c r="AO53" i="1"/>
  <c r="AM53" i="1"/>
  <c r="AK53" i="1"/>
  <c r="AI53" i="1"/>
  <c r="AG53" i="1"/>
  <c r="AE53" i="1"/>
  <c r="AC53" i="1"/>
  <c r="AA53" i="1"/>
  <c r="Y53" i="1"/>
  <c r="W53" i="1"/>
  <c r="L53" i="1" s="1"/>
  <c r="U53" i="1"/>
  <c r="S53" i="1"/>
  <c r="Q53" i="1"/>
  <c r="O53" i="1"/>
  <c r="AS52" i="1"/>
  <c r="AQ52" i="1"/>
  <c r="AO52" i="1"/>
  <c r="AM52" i="1"/>
  <c r="AK52" i="1"/>
  <c r="AI52" i="1"/>
  <c r="AG52" i="1"/>
  <c r="I52" i="1" s="1"/>
  <c r="AE52" i="1"/>
  <c r="AC52" i="1"/>
  <c r="AA52" i="1"/>
  <c r="Y52" i="1"/>
  <c r="W52" i="1"/>
  <c r="U52" i="1"/>
  <c r="S52" i="1"/>
  <c r="Q52" i="1"/>
  <c r="O52" i="1"/>
  <c r="L52" i="1" s="1"/>
  <c r="AS51" i="1"/>
  <c r="AQ51" i="1"/>
  <c r="L51" i="1" s="1"/>
  <c r="AO51" i="1"/>
  <c r="AM51" i="1"/>
  <c r="AK51" i="1"/>
  <c r="AI51" i="1"/>
  <c r="AG51" i="1"/>
  <c r="AE51" i="1"/>
  <c r="AC51" i="1"/>
  <c r="AA51" i="1"/>
  <c r="Y51" i="1"/>
  <c r="W51" i="1"/>
  <c r="U51" i="1"/>
  <c r="S51" i="1"/>
  <c r="Q51" i="1"/>
  <c r="O51" i="1"/>
  <c r="K51" i="1" s="1"/>
  <c r="AS50" i="1"/>
  <c r="AQ50" i="1"/>
  <c r="AO50" i="1"/>
  <c r="AM50" i="1"/>
  <c r="AK50" i="1"/>
  <c r="AI50" i="1"/>
  <c r="AG50" i="1"/>
  <c r="AE50" i="1"/>
  <c r="AC50" i="1"/>
  <c r="AA50" i="1"/>
  <c r="Y50" i="1"/>
  <c r="W50" i="1"/>
  <c r="U50" i="1"/>
  <c r="K50" i="1" s="1"/>
  <c r="S50" i="1"/>
  <c r="Q50" i="1"/>
  <c r="O50" i="1"/>
  <c r="L50" i="1" s="1"/>
  <c r="M50" i="1" s="1"/>
  <c r="AS49" i="1"/>
  <c r="AQ49" i="1"/>
  <c r="AO49" i="1"/>
  <c r="AM49" i="1"/>
  <c r="AK49" i="1"/>
  <c r="AI49" i="1"/>
  <c r="AG49" i="1"/>
  <c r="AE49" i="1"/>
  <c r="K49" i="1" s="1"/>
  <c r="AC49" i="1"/>
  <c r="AA49" i="1"/>
  <c r="Y49" i="1"/>
  <c r="W49" i="1"/>
  <c r="U49" i="1"/>
  <c r="S49" i="1"/>
  <c r="Q49" i="1"/>
  <c r="L49" i="1" s="1"/>
  <c r="M49" i="1" s="1"/>
  <c r="O49" i="1"/>
  <c r="AS48" i="1"/>
  <c r="AQ48" i="1"/>
  <c r="AO48" i="1"/>
  <c r="AM48" i="1"/>
  <c r="AK48" i="1"/>
  <c r="AI48" i="1"/>
  <c r="AG48" i="1"/>
  <c r="AE48" i="1"/>
  <c r="AC48" i="1"/>
  <c r="AA48" i="1"/>
  <c r="Y48" i="1"/>
  <c r="W48" i="1"/>
  <c r="U48" i="1"/>
  <c r="S48" i="1"/>
  <c r="Q48" i="1"/>
  <c r="O48" i="1"/>
  <c r="J48" i="1" s="1"/>
  <c r="K48" i="1"/>
  <c r="AS47" i="1"/>
  <c r="AQ47" i="1"/>
  <c r="AO47" i="1"/>
  <c r="AM47" i="1"/>
  <c r="AK47" i="1"/>
  <c r="AI47" i="1"/>
  <c r="AG47" i="1"/>
  <c r="AE47" i="1"/>
  <c r="AC47" i="1"/>
  <c r="AA47" i="1"/>
  <c r="Y47" i="1"/>
  <c r="W47" i="1"/>
  <c r="U47" i="1"/>
  <c r="S47" i="1"/>
  <c r="J47" i="1" s="1"/>
  <c r="Q47" i="1"/>
  <c r="O47" i="1"/>
  <c r="L47" i="1" s="1"/>
  <c r="AS46" i="1"/>
  <c r="AQ46" i="1"/>
  <c r="AO46" i="1"/>
  <c r="AM46" i="1"/>
  <c r="AK46" i="1"/>
  <c r="AI46" i="1"/>
  <c r="AG46" i="1"/>
  <c r="AE46" i="1"/>
  <c r="AC46" i="1"/>
  <c r="L46" i="1" s="1"/>
  <c r="AA46" i="1"/>
  <c r="Y46" i="1"/>
  <c r="W46" i="1"/>
  <c r="U46" i="1"/>
  <c r="S46" i="1"/>
  <c r="Q46" i="1"/>
  <c r="O46" i="1"/>
  <c r="K46" i="1" s="1"/>
  <c r="AS45" i="1"/>
  <c r="AQ45" i="1"/>
  <c r="AO45" i="1"/>
  <c r="AM45" i="1"/>
  <c r="L45" i="1" s="1"/>
  <c r="AK45" i="1"/>
  <c r="AI45" i="1"/>
  <c r="AG45" i="1"/>
  <c r="AE45" i="1"/>
  <c r="AC45" i="1"/>
  <c r="AA45" i="1"/>
  <c r="Y45" i="1"/>
  <c r="W45" i="1"/>
  <c r="U45" i="1"/>
  <c r="S45" i="1"/>
  <c r="Q45" i="1"/>
  <c r="O45" i="1"/>
  <c r="I45" i="1" s="1"/>
  <c r="J45" i="1"/>
  <c r="AS44" i="1"/>
  <c r="AQ44" i="1"/>
  <c r="AO44" i="1"/>
  <c r="AM44" i="1"/>
  <c r="AK44" i="1"/>
  <c r="AI44" i="1"/>
  <c r="AG44" i="1"/>
  <c r="AE44" i="1"/>
  <c r="AC44" i="1"/>
  <c r="AA44" i="1"/>
  <c r="Y44" i="1"/>
  <c r="W44" i="1"/>
  <c r="U44" i="1"/>
  <c r="S44" i="1"/>
  <c r="Q44" i="1"/>
  <c r="I44" i="1" s="1"/>
  <c r="O44" i="1"/>
  <c r="L44" i="1" s="1"/>
  <c r="AS43" i="1"/>
  <c r="AQ43" i="1"/>
  <c r="AO43" i="1"/>
  <c r="AM43" i="1"/>
  <c r="AK43" i="1"/>
  <c r="AI43" i="1"/>
  <c r="AG43" i="1"/>
  <c r="AE43" i="1"/>
  <c r="AC43" i="1"/>
  <c r="AA43" i="1"/>
  <c r="K43" i="1" s="1"/>
  <c r="Y43" i="1"/>
  <c r="W43" i="1"/>
  <c r="U43" i="1"/>
  <c r="S43" i="1"/>
  <c r="Q43" i="1"/>
  <c r="O43" i="1"/>
  <c r="L43" i="1" s="1"/>
  <c r="AS42" i="1"/>
  <c r="AQ42" i="1"/>
  <c r="AO42" i="1"/>
  <c r="AM42" i="1"/>
  <c r="AK42" i="1"/>
  <c r="K42" i="1" s="1"/>
  <c r="AI42" i="1"/>
  <c r="AG42" i="1"/>
  <c r="AE42" i="1"/>
  <c r="AC42" i="1"/>
  <c r="AA42" i="1"/>
  <c r="Y42" i="1"/>
  <c r="W42" i="1"/>
  <c r="U42" i="1"/>
  <c r="S42" i="1"/>
  <c r="Q42" i="1"/>
  <c r="O42" i="1"/>
  <c r="J42" i="1" s="1"/>
  <c r="I42" i="1"/>
  <c r="AS41" i="1"/>
  <c r="AQ41" i="1"/>
  <c r="AO41" i="1"/>
  <c r="AM41" i="1"/>
  <c r="AK41" i="1"/>
  <c r="AI41" i="1"/>
  <c r="AG41" i="1"/>
  <c r="AE41" i="1"/>
  <c r="AC41" i="1"/>
  <c r="AA41" i="1"/>
  <c r="Y41" i="1"/>
  <c r="W41" i="1"/>
  <c r="U41" i="1"/>
  <c r="S41" i="1"/>
  <c r="Q41" i="1"/>
  <c r="O41" i="1"/>
  <c r="L41" i="1" s="1"/>
  <c r="AS40" i="1"/>
  <c r="AQ40" i="1"/>
  <c r="AO40" i="1"/>
  <c r="AM40" i="1"/>
  <c r="AK40" i="1"/>
  <c r="AI40" i="1"/>
  <c r="AG40" i="1"/>
  <c r="AE40" i="1"/>
  <c r="AC40" i="1"/>
  <c r="AA40" i="1"/>
  <c r="Y40" i="1"/>
  <c r="L40" i="1" s="1"/>
  <c r="W40" i="1"/>
  <c r="U40" i="1"/>
  <c r="S40" i="1"/>
  <c r="Q40" i="1"/>
  <c r="O40" i="1"/>
  <c r="AS39" i="1"/>
  <c r="AQ39" i="1"/>
  <c r="AO39" i="1"/>
  <c r="AM39" i="1"/>
  <c r="AK39" i="1"/>
  <c r="AI39" i="1"/>
  <c r="J39" i="1" s="1"/>
  <c r="AG39" i="1"/>
  <c r="AE39" i="1"/>
  <c r="AC39" i="1"/>
  <c r="AA39" i="1"/>
  <c r="Y39" i="1"/>
  <c r="W39" i="1"/>
  <c r="U39" i="1"/>
  <c r="S39" i="1"/>
  <c r="Q39" i="1"/>
  <c r="I39" i="1" s="1"/>
  <c r="O39" i="1"/>
  <c r="AS38" i="1"/>
  <c r="AQ38" i="1"/>
  <c r="AO38" i="1"/>
  <c r="AM38" i="1"/>
  <c r="AK38" i="1"/>
  <c r="AI38" i="1"/>
  <c r="AG38" i="1"/>
  <c r="AE38" i="1"/>
  <c r="AC38" i="1"/>
  <c r="AA38" i="1"/>
  <c r="Y38" i="1"/>
  <c r="W38" i="1"/>
  <c r="U38" i="1"/>
  <c r="S38" i="1"/>
  <c r="Q38" i="1"/>
  <c r="O38" i="1"/>
  <c r="L38" i="1" s="1"/>
  <c r="AS37" i="1"/>
  <c r="AQ37" i="1"/>
  <c r="AO37" i="1"/>
  <c r="AM37" i="1"/>
  <c r="AK37" i="1"/>
  <c r="AI37" i="1"/>
  <c r="AG37" i="1"/>
  <c r="AE37" i="1"/>
  <c r="AC37" i="1"/>
  <c r="AA37" i="1"/>
  <c r="Y37" i="1"/>
  <c r="W37" i="1"/>
  <c r="L37" i="1" s="1"/>
  <c r="U37" i="1"/>
  <c r="S37" i="1"/>
  <c r="Q37" i="1"/>
  <c r="O37" i="1"/>
  <c r="AS36" i="1"/>
  <c r="AQ36" i="1"/>
  <c r="AO36" i="1"/>
  <c r="AM36" i="1"/>
  <c r="AK36" i="1"/>
  <c r="AI36" i="1"/>
  <c r="AG36" i="1"/>
  <c r="I36" i="1" s="1"/>
  <c r="AE36" i="1"/>
  <c r="AC36" i="1"/>
  <c r="AA36" i="1"/>
  <c r="Y36" i="1"/>
  <c r="W36" i="1"/>
  <c r="U36" i="1"/>
  <c r="S36" i="1"/>
  <c r="Q36" i="1"/>
  <c r="O36" i="1"/>
  <c r="AS35" i="1"/>
  <c r="AQ35" i="1"/>
  <c r="AO35" i="1"/>
  <c r="AM35" i="1"/>
  <c r="AK35" i="1"/>
  <c r="AI35" i="1"/>
  <c r="AG35" i="1"/>
  <c r="AE35" i="1"/>
  <c r="AC35" i="1"/>
  <c r="AA35" i="1"/>
  <c r="Y35" i="1"/>
  <c r="W35" i="1"/>
  <c r="U35" i="1"/>
  <c r="S35" i="1"/>
  <c r="Q35" i="1"/>
  <c r="O35" i="1"/>
  <c r="K35" i="1" s="1"/>
  <c r="L35" i="1"/>
  <c r="AS34" i="1"/>
  <c r="AQ34" i="1"/>
  <c r="AO34" i="1"/>
  <c r="AM34" i="1"/>
  <c r="AK34" i="1"/>
  <c r="AI34" i="1"/>
  <c r="AG34" i="1"/>
  <c r="AE34" i="1"/>
  <c r="AC34" i="1"/>
  <c r="AA34" i="1"/>
  <c r="Y34" i="1"/>
  <c r="W34" i="1"/>
  <c r="U34" i="1"/>
  <c r="K34" i="1" s="1"/>
  <c r="S34" i="1"/>
  <c r="Q34" i="1"/>
  <c r="O34" i="1"/>
  <c r="L34" i="1" s="1"/>
  <c r="AS33" i="1"/>
  <c r="AQ33" i="1"/>
  <c r="AO33" i="1"/>
  <c r="AM33" i="1"/>
  <c r="AK33" i="1"/>
  <c r="AI33" i="1"/>
  <c r="AG33" i="1"/>
  <c r="AE33" i="1"/>
  <c r="K33" i="1" s="1"/>
  <c r="AC33" i="1"/>
  <c r="AA33" i="1"/>
  <c r="Y33" i="1"/>
  <c r="W33" i="1"/>
  <c r="U33" i="1"/>
  <c r="S33" i="1"/>
  <c r="Q33" i="1"/>
  <c r="L33" i="1" s="1"/>
  <c r="M33" i="1" s="1"/>
  <c r="O33" i="1"/>
  <c r="AS32" i="1"/>
  <c r="AQ32" i="1"/>
  <c r="AO32" i="1"/>
  <c r="AM32" i="1"/>
  <c r="AK32" i="1"/>
  <c r="AI32" i="1"/>
  <c r="AG32" i="1"/>
  <c r="AE32" i="1"/>
  <c r="AC32" i="1"/>
  <c r="AA32" i="1"/>
  <c r="Y32" i="1"/>
  <c r="W32" i="1"/>
  <c r="U32" i="1"/>
  <c r="S32" i="1"/>
  <c r="Q32" i="1"/>
  <c r="O32" i="1"/>
  <c r="J32" i="1" s="1"/>
  <c r="K32" i="1"/>
  <c r="AS31" i="1"/>
  <c r="AQ31" i="1"/>
  <c r="AO31" i="1"/>
  <c r="AM31" i="1"/>
  <c r="AK31" i="1"/>
  <c r="AI31" i="1"/>
  <c r="AG31" i="1"/>
  <c r="AE31" i="1"/>
  <c r="AC31" i="1"/>
  <c r="AA31" i="1"/>
  <c r="Y31" i="1"/>
  <c r="W31" i="1"/>
  <c r="U31" i="1"/>
  <c r="S31" i="1"/>
  <c r="J31" i="1" s="1"/>
  <c r="Q31" i="1"/>
  <c r="O31" i="1"/>
  <c r="L31" i="1" s="1"/>
  <c r="AS30" i="1"/>
  <c r="AQ30" i="1"/>
  <c r="AO30" i="1"/>
  <c r="AM30" i="1"/>
  <c r="AK30" i="1"/>
  <c r="AI30" i="1"/>
  <c r="AG30" i="1"/>
  <c r="AE30" i="1"/>
  <c r="AC30" i="1"/>
  <c r="L30" i="1" s="1"/>
  <c r="AA30" i="1"/>
  <c r="Y30" i="1"/>
  <c r="W30" i="1"/>
  <c r="U30" i="1"/>
  <c r="S30" i="1"/>
  <c r="Q30" i="1"/>
  <c r="O30" i="1"/>
  <c r="K30" i="1" s="1"/>
  <c r="AS29" i="1"/>
  <c r="AQ29" i="1"/>
  <c r="AO29" i="1"/>
  <c r="AM29" i="1"/>
  <c r="L29" i="1" s="1"/>
  <c r="AK29" i="1"/>
  <c r="AI29" i="1"/>
  <c r="AG29" i="1"/>
  <c r="AE29" i="1"/>
  <c r="AC29" i="1"/>
  <c r="AA29" i="1"/>
  <c r="Y29" i="1"/>
  <c r="W29" i="1"/>
  <c r="U29" i="1"/>
  <c r="S29" i="1"/>
  <c r="Q29" i="1"/>
  <c r="O29" i="1"/>
  <c r="I29" i="1" s="1"/>
  <c r="J29" i="1"/>
  <c r="AS28" i="1"/>
  <c r="AQ28" i="1"/>
  <c r="AO28" i="1"/>
  <c r="AM28" i="1"/>
  <c r="AK28" i="1"/>
  <c r="AI28" i="1"/>
  <c r="AG28" i="1"/>
  <c r="AE28" i="1"/>
  <c r="AC28" i="1"/>
  <c r="AA28" i="1"/>
  <c r="Y28" i="1"/>
  <c r="W28" i="1"/>
  <c r="U28" i="1"/>
  <c r="S28" i="1"/>
  <c r="Q28" i="1"/>
  <c r="I28" i="1" s="1"/>
  <c r="O28" i="1"/>
  <c r="L28" i="1" s="1"/>
  <c r="AS27" i="1"/>
  <c r="AQ27" i="1"/>
  <c r="AO27" i="1"/>
  <c r="AM27" i="1"/>
  <c r="AK27" i="1"/>
  <c r="AI27" i="1"/>
  <c r="AG27" i="1"/>
  <c r="AE27" i="1"/>
  <c r="AC27" i="1"/>
  <c r="AA27" i="1"/>
  <c r="K27" i="1" s="1"/>
  <c r="Y27" i="1"/>
  <c r="W27" i="1"/>
  <c r="U27" i="1"/>
  <c r="S27" i="1"/>
  <c r="Q27" i="1"/>
  <c r="O27" i="1"/>
  <c r="L27" i="1" s="1"/>
  <c r="AS26" i="1"/>
  <c r="AQ26" i="1"/>
  <c r="AO26" i="1"/>
  <c r="AM26" i="1"/>
  <c r="AK26" i="1"/>
  <c r="K26" i="1" s="1"/>
  <c r="AI26" i="1"/>
  <c r="AG26" i="1"/>
  <c r="AE26" i="1"/>
  <c r="AC26" i="1"/>
  <c r="AA26" i="1"/>
  <c r="Y26" i="1"/>
  <c r="W26" i="1"/>
  <c r="U26" i="1"/>
  <c r="S26" i="1"/>
  <c r="Q26" i="1"/>
  <c r="O26" i="1"/>
  <c r="J26" i="1" s="1"/>
  <c r="I26" i="1"/>
  <c r="AS25" i="1"/>
  <c r="AQ25" i="1"/>
  <c r="AO25" i="1"/>
  <c r="AM25" i="1"/>
  <c r="AK25" i="1"/>
  <c r="AI25" i="1"/>
  <c r="AG25" i="1"/>
  <c r="AE25" i="1"/>
  <c r="AC25" i="1"/>
  <c r="AA25" i="1"/>
  <c r="Y25" i="1"/>
  <c r="W25" i="1"/>
  <c r="U25" i="1"/>
  <c r="S25" i="1"/>
  <c r="Q25" i="1"/>
  <c r="O25" i="1"/>
  <c r="L25" i="1" s="1"/>
  <c r="AS24" i="1"/>
  <c r="AQ24" i="1"/>
  <c r="AO24" i="1"/>
  <c r="AM24" i="1"/>
  <c r="AK24" i="1"/>
  <c r="AI24" i="1"/>
  <c r="AG24" i="1"/>
  <c r="AE24" i="1"/>
  <c r="AC24" i="1"/>
  <c r="AA24" i="1"/>
  <c r="Y24" i="1"/>
  <c r="L24" i="1" s="1"/>
  <c r="W24" i="1"/>
  <c r="U24" i="1"/>
  <c r="S24" i="1"/>
  <c r="Q24" i="1"/>
  <c r="O24" i="1"/>
  <c r="AS23" i="1"/>
  <c r="AQ23" i="1"/>
  <c r="AO23" i="1"/>
  <c r="AM23" i="1"/>
  <c r="AK23" i="1"/>
  <c r="AI23" i="1"/>
  <c r="J23" i="1" s="1"/>
  <c r="AG23" i="1"/>
  <c r="AE23" i="1"/>
  <c r="AC23" i="1"/>
  <c r="AA23" i="1"/>
  <c r="Y23" i="1"/>
  <c r="W23" i="1"/>
  <c r="U23" i="1"/>
  <c r="S23" i="1"/>
  <c r="Q23" i="1"/>
  <c r="I23" i="1" s="1"/>
  <c r="O23" i="1"/>
  <c r="AS22" i="1"/>
  <c r="AQ22" i="1"/>
  <c r="AO22" i="1"/>
  <c r="AM22" i="1"/>
  <c r="AK22" i="1"/>
  <c r="AI22" i="1"/>
  <c r="AG22" i="1"/>
  <c r="AE22" i="1"/>
  <c r="AC22" i="1"/>
  <c r="AA22" i="1"/>
  <c r="Y22" i="1"/>
  <c r="W22" i="1"/>
  <c r="U22" i="1"/>
  <c r="S22" i="1"/>
  <c r="Q22" i="1"/>
  <c r="O22" i="1"/>
  <c r="L22" i="1" s="1"/>
  <c r="AS21" i="1"/>
  <c r="AQ21" i="1"/>
  <c r="AO21" i="1"/>
  <c r="AM21" i="1"/>
  <c r="AK21" i="1"/>
  <c r="AI21" i="1"/>
  <c r="AG21" i="1"/>
  <c r="AE21" i="1"/>
  <c r="AC21" i="1"/>
  <c r="AA21" i="1"/>
  <c r="Y21" i="1"/>
  <c r="W21" i="1"/>
  <c r="L21" i="1" s="1"/>
  <c r="U21" i="1"/>
  <c r="S21" i="1"/>
  <c r="Q21" i="1"/>
  <c r="O21" i="1"/>
  <c r="AS20" i="1"/>
  <c r="AQ20" i="1"/>
  <c r="AO20" i="1"/>
  <c r="AM20" i="1"/>
  <c r="AK20" i="1"/>
  <c r="AI20" i="1"/>
  <c r="AG20" i="1"/>
  <c r="I20" i="1" s="1"/>
  <c r="AE20" i="1"/>
  <c r="AC20" i="1"/>
  <c r="AA20" i="1"/>
  <c r="Y20" i="1"/>
  <c r="W20" i="1"/>
  <c r="U20" i="1"/>
  <c r="S20" i="1"/>
  <c r="Q20" i="1"/>
  <c r="O20" i="1"/>
  <c r="AS19" i="1"/>
  <c r="AQ19" i="1"/>
  <c r="AO19" i="1"/>
  <c r="AM19" i="1"/>
  <c r="AK19" i="1"/>
  <c r="AI19" i="1"/>
  <c r="AG19" i="1"/>
  <c r="AE19" i="1"/>
  <c r="AC19" i="1"/>
  <c r="AA19" i="1"/>
  <c r="Y19" i="1"/>
  <c r="W19" i="1"/>
  <c r="U19" i="1"/>
  <c r="S19" i="1"/>
  <c r="Q19" i="1"/>
  <c r="O19" i="1"/>
  <c r="K19" i="1" s="1"/>
  <c r="L19" i="1"/>
  <c r="M19" i="1" s="1"/>
  <c r="AS18" i="1"/>
  <c r="AQ18" i="1"/>
  <c r="AO18" i="1"/>
  <c r="AM18" i="1"/>
  <c r="AK18" i="1"/>
  <c r="AI18" i="1"/>
  <c r="AG18" i="1"/>
  <c r="AE18" i="1"/>
  <c r="AC18" i="1"/>
  <c r="AA18" i="1"/>
  <c r="Y18" i="1"/>
  <c r="W18" i="1"/>
  <c r="U18" i="1"/>
  <c r="K18" i="1" s="1"/>
  <c r="S18" i="1"/>
  <c r="Q18" i="1"/>
  <c r="O18" i="1"/>
  <c r="L18" i="1" s="1"/>
  <c r="AS17" i="1"/>
  <c r="AQ17" i="1"/>
  <c r="AO17" i="1"/>
  <c r="AM17" i="1"/>
  <c r="AK17" i="1"/>
  <c r="AI17" i="1"/>
  <c r="AG17" i="1"/>
  <c r="AE17" i="1"/>
  <c r="K17" i="1" s="1"/>
  <c r="AC17" i="1"/>
  <c r="AA17" i="1"/>
  <c r="Y17" i="1"/>
  <c r="W17" i="1"/>
  <c r="U17" i="1"/>
  <c r="S17" i="1"/>
  <c r="Q17" i="1"/>
  <c r="O17" i="1"/>
  <c r="L17" i="1" s="1"/>
  <c r="AS16" i="1"/>
  <c r="AQ16" i="1"/>
  <c r="AO16" i="1"/>
  <c r="AM16" i="1"/>
  <c r="AK16" i="1"/>
  <c r="AI16" i="1"/>
  <c r="AG16" i="1"/>
  <c r="AE16" i="1"/>
  <c r="AC16" i="1"/>
  <c r="AA16" i="1"/>
  <c r="Y16" i="1"/>
  <c r="W16" i="1"/>
  <c r="U16" i="1"/>
  <c r="S16" i="1"/>
  <c r="Q16" i="1"/>
  <c r="O16" i="1"/>
  <c r="J16" i="1" s="1"/>
  <c r="K16" i="1"/>
  <c r="AS15" i="1"/>
  <c r="AQ15" i="1"/>
  <c r="AO15" i="1"/>
  <c r="AM15" i="1"/>
  <c r="AK15" i="1"/>
  <c r="AI15" i="1"/>
  <c r="AG15" i="1"/>
  <c r="AE15" i="1"/>
  <c r="AC15" i="1"/>
  <c r="AA15" i="1"/>
  <c r="Y15" i="1"/>
  <c r="W15" i="1"/>
  <c r="U15" i="1"/>
  <c r="S15" i="1"/>
  <c r="J15" i="1" s="1"/>
  <c r="Q15" i="1"/>
  <c r="L15" i="1" s="1"/>
  <c r="O15" i="1"/>
  <c r="K15" i="1" s="1"/>
  <c r="AS14" i="1"/>
  <c r="AQ14" i="1"/>
  <c r="AO14" i="1"/>
  <c r="AM14" i="1"/>
  <c r="AK14" i="1"/>
  <c r="AI14" i="1"/>
  <c r="AG14" i="1"/>
  <c r="AE14" i="1"/>
  <c r="AC14" i="1"/>
  <c r="L14" i="1" s="1"/>
  <c r="M14" i="1" s="1"/>
  <c r="AA14" i="1"/>
  <c r="Y14" i="1"/>
  <c r="W14" i="1"/>
  <c r="U14" i="1"/>
  <c r="S14" i="1"/>
  <c r="Q14" i="1"/>
  <c r="K14" i="1" s="1"/>
  <c r="O14" i="1"/>
  <c r="AS13" i="1"/>
  <c r="AQ13" i="1"/>
  <c r="AO13" i="1"/>
  <c r="AM13" i="1"/>
  <c r="L13" i="1" s="1"/>
  <c r="AK13" i="1"/>
  <c r="AI13" i="1"/>
  <c r="AG13" i="1"/>
  <c r="AE13" i="1"/>
  <c r="AC13" i="1"/>
  <c r="AA13" i="1"/>
  <c r="Y13" i="1"/>
  <c r="W13" i="1"/>
  <c r="U13" i="1"/>
  <c r="S13" i="1"/>
  <c r="Q13" i="1"/>
  <c r="O13" i="1"/>
  <c r="I13" i="1" s="1"/>
  <c r="J13" i="1"/>
  <c r="AS12" i="1"/>
  <c r="AQ12" i="1"/>
  <c r="AO12" i="1"/>
  <c r="AM12" i="1"/>
  <c r="AK12" i="1"/>
  <c r="AI12" i="1"/>
  <c r="AG12" i="1"/>
  <c r="AE12" i="1"/>
  <c r="AC12" i="1"/>
  <c r="AA12" i="1"/>
  <c r="Y12" i="1"/>
  <c r="W12" i="1"/>
  <c r="U12" i="1"/>
  <c r="S12" i="1"/>
  <c r="Q12" i="1"/>
  <c r="I12" i="1" s="1"/>
  <c r="O12" i="1"/>
  <c r="L12" i="1" s="1"/>
  <c r="AS11" i="1"/>
  <c r="AQ11" i="1"/>
  <c r="AO11" i="1"/>
  <c r="AM11" i="1"/>
  <c r="AK11" i="1"/>
  <c r="AI11" i="1"/>
  <c r="AG11" i="1"/>
  <c r="AE11" i="1"/>
  <c r="AC11" i="1"/>
  <c r="AA11" i="1"/>
  <c r="K11" i="1" s="1"/>
  <c r="Y11" i="1"/>
  <c r="W11" i="1"/>
  <c r="U11" i="1"/>
  <c r="S11" i="1"/>
  <c r="Q11" i="1"/>
  <c r="O11" i="1"/>
  <c r="L11" i="1" s="1"/>
  <c r="AS10" i="1"/>
  <c r="AQ10" i="1"/>
  <c r="AO10" i="1"/>
  <c r="AM10" i="1"/>
  <c r="AK10" i="1"/>
  <c r="I10" i="1" s="1"/>
  <c r="AI10" i="1"/>
  <c r="AG10" i="1"/>
  <c r="AE10" i="1"/>
  <c r="AC10" i="1"/>
  <c r="AA10" i="1"/>
  <c r="Y10" i="1"/>
  <c r="W10" i="1"/>
  <c r="U10" i="1"/>
  <c r="S10" i="1"/>
  <c r="Q10" i="1"/>
  <c r="O10" i="1"/>
  <c r="J10" i="1" s="1"/>
  <c r="AS9" i="1"/>
  <c r="AQ9" i="1"/>
  <c r="AO9" i="1"/>
  <c r="AM9" i="1"/>
  <c r="AK9" i="1"/>
  <c r="AI9" i="1"/>
  <c r="AG9" i="1"/>
  <c r="AE9" i="1"/>
  <c r="AC9" i="1"/>
  <c r="AA9" i="1"/>
  <c r="Y9" i="1"/>
  <c r="W9" i="1"/>
  <c r="U9" i="1"/>
  <c r="S9" i="1"/>
  <c r="Q9" i="1"/>
  <c r="O9" i="1"/>
  <c r="L9" i="1" s="1"/>
  <c r="AS8" i="1"/>
  <c r="AQ8" i="1"/>
  <c r="AO8" i="1"/>
  <c r="AM8" i="1"/>
  <c r="AK8" i="1"/>
  <c r="AI8" i="1"/>
  <c r="AG8" i="1"/>
  <c r="AE8" i="1"/>
  <c r="AC8" i="1"/>
  <c r="AA8" i="1"/>
  <c r="Y8" i="1"/>
  <c r="L8" i="1" s="1"/>
  <c r="W8" i="1"/>
  <c r="U8" i="1"/>
  <c r="S8" i="1"/>
  <c r="Q8" i="1"/>
  <c r="O8" i="1"/>
  <c r="AS7" i="1"/>
  <c r="AQ7" i="1"/>
  <c r="AO7" i="1"/>
  <c r="AM7" i="1"/>
  <c r="AK7" i="1"/>
  <c r="AI7" i="1"/>
  <c r="L7" i="1" s="1"/>
  <c r="AG7" i="1"/>
  <c r="AE7" i="1"/>
  <c r="AC7" i="1"/>
  <c r="AA7" i="1"/>
  <c r="Y7" i="1"/>
  <c r="W7" i="1"/>
  <c r="U7" i="1"/>
  <c r="S7" i="1"/>
  <c r="Q7" i="1"/>
  <c r="O7" i="1"/>
  <c r="I7" i="1" s="1"/>
  <c r="AS6" i="1"/>
  <c r="AQ6" i="1"/>
  <c r="AO6" i="1"/>
  <c r="AM6" i="1"/>
  <c r="AK6" i="1"/>
  <c r="AI6" i="1"/>
  <c r="AG6" i="1"/>
  <c r="AE6" i="1"/>
  <c r="AC6" i="1"/>
  <c r="AA6" i="1"/>
  <c r="Y6" i="1"/>
  <c r="W6" i="1"/>
  <c r="U6" i="1"/>
  <c r="S6" i="1"/>
  <c r="Q6" i="1"/>
  <c r="O6" i="1"/>
  <c r="L6" i="1" s="1"/>
  <c r="AS5" i="1"/>
  <c r="AQ5" i="1"/>
  <c r="AO5" i="1"/>
  <c r="AM5" i="1"/>
  <c r="AK5" i="1"/>
  <c r="AI5" i="1"/>
  <c r="AG5" i="1"/>
  <c r="AE5" i="1"/>
  <c r="AC5" i="1"/>
  <c r="AA5" i="1"/>
  <c r="Y5" i="1"/>
  <c r="W5" i="1"/>
  <c r="L5" i="1" s="1"/>
  <c r="U5" i="1"/>
  <c r="S5" i="1"/>
  <c r="Q5" i="1"/>
  <c r="O5" i="1"/>
  <c r="AS4" i="1"/>
  <c r="AQ4" i="1"/>
  <c r="AO4" i="1"/>
  <c r="AM4" i="1"/>
  <c r="AK4" i="1"/>
  <c r="AI4" i="1"/>
  <c r="AG4" i="1"/>
  <c r="K4" i="1" s="1"/>
  <c r="AE4" i="1"/>
  <c r="AC4" i="1"/>
  <c r="AA4" i="1"/>
  <c r="Y4" i="1"/>
  <c r="W4" i="1"/>
  <c r="U4" i="1"/>
  <c r="S4" i="1"/>
  <c r="Q4" i="1"/>
  <c r="O4" i="1"/>
  <c r="M34" i="1" l="1"/>
  <c r="M35" i="1"/>
  <c r="M43" i="1"/>
  <c r="M51" i="1"/>
  <c r="M61" i="1"/>
  <c r="M38" i="1"/>
  <c r="M7" i="1"/>
  <c r="M59" i="1"/>
  <c r="M30" i="1"/>
  <c r="M13" i="1"/>
  <c r="M67" i="1"/>
  <c r="M87" i="1"/>
  <c r="M65" i="1"/>
  <c r="M68" i="1"/>
  <c r="M70" i="1"/>
  <c r="M11" i="1"/>
  <c r="M46" i="1"/>
  <c r="M75" i="1"/>
  <c r="M29" i="1"/>
  <c r="M15" i="1"/>
  <c r="M18" i="1"/>
  <c r="M81" i="1"/>
  <c r="M84" i="1"/>
  <c r="M62" i="1"/>
  <c r="M17" i="1"/>
  <c r="M27" i="1"/>
  <c r="M91" i="1"/>
  <c r="M92" i="1"/>
  <c r="L83" i="1"/>
  <c r="M83" i="1" s="1"/>
  <c r="K13" i="1"/>
  <c r="L16" i="1"/>
  <c r="M16" i="1" s="1"/>
  <c r="K29" i="1"/>
  <c r="L32" i="1"/>
  <c r="M32" i="1" s="1"/>
  <c r="K45" i="1"/>
  <c r="M45" i="1" s="1"/>
  <c r="L48" i="1"/>
  <c r="M48" i="1" s="1"/>
  <c r="K61" i="1"/>
  <c r="L64" i="1"/>
  <c r="M64" i="1" s="1"/>
  <c r="I71" i="1"/>
  <c r="J74" i="1"/>
  <c r="K77" i="1"/>
  <c r="M77" i="1" s="1"/>
  <c r="L80" i="1"/>
  <c r="M80" i="1" s="1"/>
  <c r="I87" i="1"/>
  <c r="J90" i="1"/>
  <c r="J7" i="1"/>
  <c r="J4" i="1"/>
  <c r="K7" i="1"/>
  <c r="L10" i="1"/>
  <c r="I17" i="1"/>
  <c r="J20" i="1"/>
  <c r="K23" i="1"/>
  <c r="L26" i="1"/>
  <c r="M26" i="1" s="1"/>
  <c r="I33" i="1"/>
  <c r="J36" i="1"/>
  <c r="K39" i="1"/>
  <c r="L42" i="1"/>
  <c r="M42" i="1" s="1"/>
  <c r="I49" i="1"/>
  <c r="J52" i="1"/>
  <c r="K55" i="1"/>
  <c r="M55" i="1" s="1"/>
  <c r="L58" i="1"/>
  <c r="M58" i="1" s="1"/>
  <c r="I65" i="1"/>
  <c r="J68" i="1"/>
  <c r="K71" i="1"/>
  <c r="I81" i="1"/>
  <c r="J84" i="1"/>
  <c r="K87" i="1"/>
  <c r="J55" i="1"/>
  <c r="I14" i="1"/>
  <c r="J17" i="1"/>
  <c r="K20" i="1"/>
  <c r="L23" i="1"/>
  <c r="M23" i="1" s="1"/>
  <c r="I30" i="1"/>
  <c r="J33" i="1"/>
  <c r="K36" i="1"/>
  <c r="L39" i="1"/>
  <c r="M39" i="1" s="1"/>
  <c r="I46" i="1"/>
  <c r="J49" i="1"/>
  <c r="K52" i="1"/>
  <c r="M52" i="1" s="1"/>
  <c r="I62" i="1"/>
  <c r="J65" i="1"/>
  <c r="K68" i="1"/>
  <c r="L71" i="1"/>
  <c r="I78" i="1"/>
  <c r="J81" i="1"/>
  <c r="L4" i="1"/>
  <c r="M4" i="1" s="1"/>
  <c r="I11" i="1"/>
  <c r="J14" i="1"/>
  <c r="L20" i="1"/>
  <c r="M20" i="1" s="1"/>
  <c r="I27" i="1"/>
  <c r="J30" i="1"/>
  <c r="L36" i="1"/>
  <c r="M36" i="1" s="1"/>
  <c r="I43" i="1"/>
  <c r="J46" i="1"/>
  <c r="I59" i="1"/>
  <c r="J62" i="1"/>
  <c r="I75" i="1"/>
  <c r="J78" i="1"/>
  <c r="I91" i="1"/>
  <c r="I4" i="1"/>
  <c r="I8" i="1"/>
  <c r="J11" i="1"/>
  <c r="I24" i="1"/>
  <c r="J27" i="1"/>
  <c r="I40" i="1"/>
  <c r="J43" i="1"/>
  <c r="I56" i="1"/>
  <c r="J59" i="1"/>
  <c r="I72" i="1"/>
  <c r="J75" i="1"/>
  <c r="I88" i="1"/>
  <c r="J91" i="1"/>
  <c r="I5" i="1"/>
  <c r="J8" i="1"/>
  <c r="I21" i="1"/>
  <c r="J24" i="1"/>
  <c r="I37" i="1"/>
  <c r="J40" i="1"/>
  <c r="I53" i="1"/>
  <c r="J56" i="1"/>
  <c r="I69" i="1"/>
  <c r="J72" i="1"/>
  <c r="I85" i="1"/>
  <c r="J88" i="1"/>
  <c r="J5" i="1"/>
  <c r="K8" i="1"/>
  <c r="M8" i="1" s="1"/>
  <c r="I18" i="1"/>
  <c r="J21" i="1"/>
  <c r="K24" i="1"/>
  <c r="M24" i="1" s="1"/>
  <c r="I34" i="1"/>
  <c r="J37" i="1"/>
  <c r="K40" i="1"/>
  <c r="M40" i="1" s="1"/>
  <c r="I50" i="1"/>
  <c r="J53" i="1"/>
  <c r="K56" i="1"/>
  <c r="M56" i="1" s="1"/>
  <c r="I66" i="1"/>
  <c r="J69" i="1"/>
  <c r="K72" i="1"/>
  <c r="M72" i="1" s="1"/>
  <c r="I82" i="1"/>
  <c r="J85" i="1"/>
  <c r="K88" i="1"/>
  <c r="M88" i="1" s="1"/>
  <c r="K5" i="1"/>
  <c r="M5" i="1" s="1"/>
  <c r="I15" i="1"/>
  <c r="J18" i="1"/>
  <c r="K21" i="1"/>
  <c r="M21" i="1" s="1"/>
  <c r="I31" i="1"/>
  <c r="J34" i="1"/>
  <c r="K37" i="1"/>
  <c r="M37" i="1" s="1"/>
  <c r="I47" i="1"/>
  <c r="J50" i="1"/>
  <c r="K53" i="1"/>
  <c r="M53" i="1" s="1"/>
  <c r="I63" i="1"/>
  <c r="J66" i="1"/>
  <c r="K69" i="1"/>
  <c r="M69" i="1" s="1"/>
  <c r="I79" i="1"/>
  <c r="J82" i="1"/>
  <c r="K85" i="1"/>
  <c r="M85" i="1" s="1"/>
  <c r="I92" i="1"/>
  <c r="K10" i="1"/>
  <c r="I9" i="1"/>
  <c r="J12" i="1"/>
  <c r="I25" i="1"/>
  <c r="J28" i="1"/>
  <c r="K31" i="1"/>
  <c r="M31" i="1" s="1"/>
  <c r="I41" i="1"/>
  <c r="J44" i="1"/>
  <c r="K47" i="1"/>
  <c r="M47" i="1" s="1"/>
  <c r="I57" i="1"/>
  <c r="J60" i="1"/>
  <c r="K63" i="1"/>
  <c r="M63" i="1" s="1"/>
  <c r="I73" i="1"/>
  <c r="J76" i="1"/>
  <c r="K79" i="1"/>
  <c r="M79" i="1" s="1"/>
  <c r="I89" i="1"/>
  <c r="J92" i="1"/>
  <c r="I6" i="1"/>
  <c r="J9" i="1"/>
  <c r="K12" i="1"/>
  <c r="M12" i="1" s="1"/>
  <c r="I22" i="1"/>
  <c r="J25" i="1"/>
  <c r="K28" i="1"/>
  <c r="M28" i="1" s="1"/>
  <c r="I38" i="1"/>
  <c r="J41" i="1"/>
  <c r="K44" i="1"/>
  <c r="M44" i="1" s="1"/>
  <c r="I54" i="1"/>
  <c r="J57" i="1"/>
  <c r="K60" i="1"/>
  <c r="M60" i="1" s="1"/>
  <c r="I70" i="1"/>
  <c r="J73" i="1"/>
  <c r="K76" i="1"/>
  <c r="M76" i="1" s="1"/>
  <c r="I86" i="1"/>
  <c r="J89" i="1"/>
  <c r="J6" i="1"/>
  <c r="K9" i="1"/>
  <c r="M9" i="1" s="1"/>
  <c r="I19" i="1"/>
  <c r="J22" i="1"/>
  <c r="K25" i="1"/>
  <c r="M25" i="1" s="1"/>
  <c r="I35" i="1"/>
  <c r="J38" i="1"/>
  <c r="K41" i="1"/>
  <c r="M41" i="1" s="1"/>
  <c r="I51" i="1"/>
  <c r="J54" i="1"/>
  <c r="K57" i="1"/>
  <c r="M57" i="1" s="1"/>
  <c r="I67" i="1"/>
  <c r="J70" i="1"/>
  <c r="K73" i="1"/>
  <c r="M73" i="1" s="1"/>
  <c r="I83" i="1"/>
  <c r="J86" i="1"/>
  <c r="K89" i="1"/>
  <c r="M89" i="1" s="1"/>
  <c r="K6" i="1"/>
  <c r="M6" i="1" s="1"/>
  <c r="I16" i="1"/>
  <c r="J19" i="1"/>
  <c r="K22" i="1"/>
  <c r="M22" i="1" s="1"/>
  <c r="I32" i="1"/>
  <c r="J35" i="1"/>
  <c r="K38" i="1"/>
  <c r="I48" i="1"/>
  <c r="J51" i="1"/>
  <c r="K54" i="1"/>
  <c r="M54" i="1" s="1"/>
  <c r="I64" i="1"/>
  <c r="J67" i="1"/>
  <c r="K70" i="1"/>
  <c r="I80" i="1"/>
  <c r="J83" i="1"/>
  <c r="K86" i="1"/>
  <c r="M86" i="1" s="1"/>
  <c r="M71" i="1" l="1"/>
  <c r="M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Jeroen Mickers</author>
  </authors>
  <commentList>
    <comment ref="O2" authorId="0" shapeId="0" xr:uid="{7E3A10A7-D4D9-44E7-90A4-00DA30B935FF}">
      <text>
        <r>
          <rPr>
            <sz val="9"/>
            <color indexed="81"/>
            <rFont val="Tahoma"/>
            <family val="2"/>
          </rPr>
          <t>Regio</t>
        </r>
      </text>
    </comment>
    <comment ref="N3" authorId="0" shapeId="0" xr:uid="{A5B1A519-05B7-498A-9B57-F22C619080D5}">
      <text>
        <r>
          <rPr>
            <sz val="9"/>
            <color indexed="81"/>
            <rFont val="Tahoma"/>
            <family val="2"/>
          </rPr>
          <t>Aantal deelnemers (minstens één wedstrijd deelgenomen)</t>
        </r>
      </text>
    </comment>
    <comment ref="O3" authorId="0" shapeId="0" xr:uid="{EC772402-C393-4E5A-84A1-F23112F84E86}">
      <text>
        <r>
          <rPr>
            <sz val="9"/>
            <color indexed="81"/>
            <rFont val="Tahoma"/>
            <family val="2"/>
          </rPr>
          <t>Weging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Jeroen Mickers</author>
  </authors>
  <commentList>
    <comment ref="F11" authorId="0" shapeId="0" xr:uid="{04B04917-4522-4EC9-B2B7-E43B8F3D9620}">
      <text>
        <r>
          <rPr>
            <sz val="9"/>
            <color indexed="81"/>
            <rFont val="Tahoma"/>
            <family val="2"/>
          </rPr>
          <t>Beschouwd als nationale ranglijstwedstrijd</t>
        </r>
      </text>
    </comment>
  </commentList>
</comments>
</file>

<file path=xl/sharedStrings.xml><?xml version="1.0" encoding="utf-8"?>
<sst xmlns="http://schemas.openxmlformats.org/spreadsheetml/2006/main" count="2685" uniqueCount="679">
  <si>
    <t>Paashaas</t>
  </si>
  <si>
    <t>Voorjaarswedstrijden Heeg</t>
  </si>
  <si>
    <t xml:space="preserve">Gouwe Ouwe </t>
  </si>
  <si>
    <t>IDM</t>
  </si>
  <si>
    <t>ZZ Cup</t>
  </si>
  <si>
    <t>IOM</t>
  </si>
  <si>
    <t>Bossche Bollen</t>
  </si>
  <si>
    <t>Open Vlaams Kampioenschap</t>
  </si>
  <si>
    <t>ONK Sprint</t>
  </si>
  <si>
    <t>Zilveren Spiegel</t>
  </si>
  <si>
    <t xml:space="preserve">Vrijbuiterweekend </t>
  </si>
  <si>
    <t>Euro</t>
  </si>
  <si>
    <t>Herfstwedstrijden</t>
  </si>
  <si>
    <t>ONK</t>
  </si>
  <si>
    <t xml:space="preserve">Biercup </t>
  </si>
  <si>
    <t xml:space="preserve">Finale </t>
  </si>
  <si>
    <t>Reeuwijk
4 - 5 apr</t>
  </si>
  <si>
    <t>Heeg
25 - 26 apr</t>
  </si>
  <si>
    <t>Kralingen
2 - 3 mei</t>
  </si>
  <si>
    <t>Dümmersee Duitsland
4 - 8 mei</t>
  </si>
  <si>
    <t>Zuidlaren
9 - 10 mei</t>
  </si>
  <si>
    <t>Attersee, Oostenrijk
14 - 16 mei</t>
  </si>
  <si>
    <t>Ertveldplas, Den Bosch
23 - 24 mei</t>
  </si>
  <si>
    <t>Zilvermeer, Mol Belgie 
30 - 31 mei</t>
  </si>
  <si>
    <t>Reeuwijk
6 - 7 juni</t>
  </si>
  <si>
    <t>Spiegelplas
13 - 14 jun</t>
  </si>
  <si>
    <t>Loosdrecht
4 - 5 jul</t>
  </si>
  <si>
    <t>Comomeer, Bellano IT
23 - 30 aug</t>
  </si>
  <si>
    <t>Langweer
19 - 20 sep</t>
  </si>
  <si>
    <t>Port Zélande, Grevelingen
23 - 27 sep</t>
  </si>
  <si>
    <t>Belterwijde
3 - 4 okt</t>
  </si>
  <si>
    <t>Nieuwkoop
17 - 18 okt</t>
  </si>
  <si>
    <t>Rang</t>
  </si>
  <si>
    <t>Naam</t>
  </si>
  <si>
    <t>Zeilnr.</t>
  </si>
  <si>
    <t>Lid IOU NED</t>
  </si>
  <si>
    <t>Vloot</t>
  </si>
  <si>
    <t>Regio</t>
  </si>
  <si>
    <t>Categorie</t>
  </si>
  <si>
    <t>Rookie</t>
  </si>
  <si>
    <t>Aantal wedstr.</t>
  </si>
  <si>
    <t>Totaal</t>
  </si>
  <si>
    <t>Totaal 5 evenem.</t>
  </si>
  <si>
    <t>Bonus</t>
  </si>
  <si>
    <t>Totaal ranglijst</t>
  </si>
  <si>
    <t>afgelast</t>
  </si>
  <si>
    <t>Wessel Kuik</t>
  </si>
  <si>
    <t>NED 651</t>
  </si>
  <si>
    <t>J</t>
  </si>
  <si>
    <t>Rotterdam-Reeuwijk</t>
  </si>
  <si>
    <t>Senior</t>
  </si>
  <si>
    <t>Onno Yntema</t>
  </si>
  <si>
    <t>NED 31</t>
  </si>
  <si>
    <t>Friesland</t>
  </si>
  <si>
    <t>Martin Lehner</t>
  </si>
  <si>
    <t>AUT 171</t>
  </si>
  <si>
    <t>N</t>
  </si>
  <si>
    <t>Buitenland</t>
  </si>
  <si>
    <t>Luut de Zee</t>
  </si>
  <si>
    <t>NED 671</t>
  </si>
  <si>
    <t>Frank Haensgen</t>
  </si>
  <si>
    <t>GER 18</t>
  </si>
  <si>
    <t>Bart van den Hondel</t>
  </si>
  <si>
    <t>NED 562</t>
  </si>
  <si>
    <t>Young rider</t>
  </si>
  <si>
    <t>Henri Boere</t>
  </si>
  <si>
    <t>NED 66</t>
  </si>
  <si>
    <t>Master</t>
  </si>
  <si>
    <t>Jan Willem van den Hondel</t>
  </si>
  <si>
    <t>NED 512</t>
  </si>
  <si>
    <t>Wilco Aukes</t>
  </si>
  <si>
    <t>NED 593</t>
  </si>
  <si>
    <t>Maarten Versluis</t>
  </si>
  <si>
    <t>NED 5</t>
  </si>
  <si>
    <t>Bart de Zee</t>
  </si>
  <si>
    <t>NED 644</t>
  </si>
  <si>
    <t>Fedde Sonnema</t>
  </si>
  <si>
    <t>NED 694</t>
  </si>
  <si>
    <t>Spiegelplas-Loosdrecht</t>
  </si>
  <si>
    <t>Ton Op de Weegh</t>
  </si>
  <si>
    <t>NED 17</t>
  </si>
  <si>
    <t>Jan de Best</t>
  </si>
  <si>
    <t>NED 675</t>
  </si>
  <si>
    <t>Thomas Leitl</t>
  </si>
  <si>
    <t>GER 1540</t>
  </si>
  <si>
    <t>Paul Dijkstra</t>
  </si>
  <si>
    <t>NED 715</t>
  </si>
  <si>
    <t>Maurice Schonk</t>
  </si>
  <si>
    <t>NED 18</t>
  </si>
  <si>
    <t>Zuid</t>
  </si>
  <si>
    <t>Geert Couperus</t>
  </si>
  <si>
    <t>NED 631</t>
  </si>
  <si>
    <t>Mathias Schulz</t>
  </si>
  <si>
    <t>GER 72</t>
  </si>
  <si>
    <t>Klaas Westerdijk</t>
  </si>
  <si>
    <t>NED 22</t>
  </si>
  <si>
    <t>Timo Weda</t>
  </si>
  <si>
    <t>NED 612</t>
  </si>
  <si>
    <t>Joern Cordbarlag</t>
  </si>
  <si>
    <t>GER 71</t>
  </si>
  <si>
    <t>Rob Wapenaar</t>
  </si>
  <si>
    <t>NED 49</t>
  </si>
  <si>
    <t>Lutz Woschikowski</t>
  </si>
  <si>
    <t>GER 36</t>
  </si>
  <si>
    <t>Wim Bijlsma</t>
  </si>
  <si>
    <t>NED 586</t>
  </si>
  <si>
    <t>Zuidlaardermeer</t>
  </si>
  <si>
    <t>Mark Bosma</t>
  </si>
  <si>
    <t>NED 561</t>
  </si>
  <si>
    <t>Wim van der Wal</t>
  </si>
  <si>
    <t>NED 693</t>
  </si>
  <si>
    <t>Volker KIRSTEIN</t>
  </si>
  <si>
    <t>GER 64</t>
  </si>
  <si>
    <t>Juergen Alberty</t>
  </si>
  <si>
    <t>GER 84</t>
  </si>
  <si>
    <t>Michiel Eijsink</t>
  </si>
  <si>
    <t>NED 516</t>
  </si>
  <si>
    <t>Fred Schaaf</t>
  </si>
  <si>
    <t>NED 10</t>
  </si>
  <si>
    <t>Riemer Mink</t>
  </si>
  <si>
    <t>NED 566</t>
  </si>
  <si>
    <t>Uwe Michel</t>
  </si>
  <si>
    <t>GER 35</t>
  </si>
  <si>
    <t>Sybrand Vochteloo</t>
  </si>
  <si>
    <t>NED 709</t>
  </si>
  <si>
    <t>Jeroen Mickers</t>
  </si>
  <si>
    <t>NED 603</t>
  </si>
  <si>
    <t>Ed van der Steene</t>
  </si>
  <si>
    <t>NED 678</t>
  </si>
  <si>
    <t>Arno Start</t>
  </si>
  <si>
    <t>NED 680</t>
  </si>
  <si>
    <t>Jan van Amerongen</t>
  </si>
  <si>
    <t>NED 696</t>
  </si>
  <si>
    <t>Reinout Plaatje</t>
  </si>
  <si>
    <t>NED 662</t>
  </si>
  <si>
    <t>Thies Bosch</t>
  </si>
  <si>
    <t>NED 8</t>
  </si>
  <si>
    <t>Joep ten Brink</t>
  </si>
  <si>
    <t>NED 16</t>
  </si>
  <si>
    <t>Siep Schukken</t>
  </si>
  <si>
    <t>NED 101</t>
  </si>
  <si>
    <t>Quintus Lampe</t>
  </si>
  <si>
    <t>NED 6</t>
  </si>
  <si>
    <t>Henk Kuiper</t>
  </si>
  <si>
    <t>NED 626</t>
  </si>
  <si>
    <t>Klaas Watté</t>
  </si>
  <si>
    <t>BEL 2</t>
  </si>
  <si>
    <t>Mike Huiskamp</t>
  </si>
  <si>
    <t>NED 541</t>
  </si>
  <si>
    <t>John Wolters</t>
  </si>
  <si>
    <t>NED 670</t>
  </si>
  <si>
    <t>Frank Sinde</t>
  </si>
  <si>
    <t>GER 52</t>
  </si>
  <si>
    <t>Ronald Leusink</t>
  </si>
  <si>
    <t>NED 533</t>
  </si>
  <si>
    <t>Wolfgang Hoefener</t>
  </si>
  <si>
    <t>GER 55</t>
  </si>
  <si>
    <t>Melle Heerlien</t>
  </si>
  <si>
    <t>NED 371</t>
  </si>
  <si>
    <t>Cock van der Leden</t>
  </si>
  <si>
    <t>NED 11</t>
  </si>
  <si>
    <t>Kai Moelders</t>
  </si>
  <si>
    <t>GER 1223</t>
  </si>
  <si>
    <t>Titus Brandsma</t>
  </si>
  <si>
    <t>NED 557</t>
  </si>
  <si>
    <t>Timo Scharleman</t>
  </si>
  <si>
    <t>NED 652</t>
  </si>
  <si>
    <t>Kai juergen Moelders</t>
  </si>
  <si>
    <t>Fred Donk-Linschoten</t>
  </si>
  <si>
    <t>NED 688</t>
  </si>
  <si>
    <t>Tjakko Keizer</t>
  </si>
  <si>
    <t>NED 658</t>
  </si>
  <si>
    <t>Wim Wobbes</t>
  </si>
  <si>
    <t>NED 558</t>
  </si>
  <si>
    <t>Belter</t>
  </si>
  <si>
    <t>Hotze Braaksma</t>
  </si>
  <si>
    <t>NED 640</t>
  </si>
  <si>
    <t>Herbert Kasperschinky</t>
  </si>
  <si>
    <t>GER 116</t>
  </si>
  <si>
    <t>Guido de Grefte</t>
  </si>
  <si>
    <t>NED 524</t>
  </si>
  <si>
    <t>Klaas-Jan Knoppers</t>
  </si>
  <si>
    <t>NED 565</t>
  </si>
  <si>
    <t>Hans de Haas</t>
  </si>
  <si>
    <t>NED 563</t>
  </si>
  <si>
    <t>Harry VOSS</t>
  </si>
  <si>
    <t>GER 3</t>
  </si>
  <si>
    <t>Maarten Janssen</t>
  </si>
  <si>
    <t>NED 613</t>
  </si>
  <si>
    <t>Hertzen Oost</t>
  </si>
  <si>
    <t>NED 46</t>
  </si>
  <si>
    <t>Roline Huiskamp</t>
  </si>
  <si>
    <t>NED 54</t>
  </si>
  <si>
    <t>Jan Willem Lalleman</t>
  </si>
  <si>
    <t>NED 700</t>
  </si>
  <si>
    <t>Paul Veraart</t>
  </si>
  <si>
    <t>NED 703</t>
  </si>
  <si>
    <t>Robert Numan</t>
  </si>
  <si>
    <t>NED 80</t>
  </si>
  <si>
    <t>Bart van Aggele</t>
  </si>
  <si>
    <t>NED 568</t>
  </si>
  <si>
    <t>Ruud van der Zijden</t>
  </si>
  <si>
    <t>NED 647</t>
  </si>
  <si>
    <t>Frieso Por</t>
  </si>
  <si>
    <t>NED 118</t>
  </si>
  <si>
    <t>Titus Bruggink</t>
  </si>
  <si>
    <t>NED 630</t>
  </si>
  <si>
    <t>Maurice Gerards</t>
  </si>
  <si>
    <t>NED 650</t>
  </si>
  <si>
    <t>Ward Boersma</t>
  </si>
  <si>
    <t>NED 555</t>
  </si>
  <si>
    <t>Barbara Schol</t>
  </si>
  <si>
    <t>NED 291</t>
  </si>
  <si>
    <t>Marc Heijke</t>
  </si>
  <si>
    <t>NED 659</t>
  </si>
  <si>
    <t>Detlef Munke</t>
  </si>
  <si>
    <t>GER 1425</t>
  </si>
  <si>
    <t>Steven Jamar</t>
  </si>
  <si>
    <t>BEL 1</t>
  </si>
  <si>
    <t>Willem Overtoom</t>
  </si>
  <si>
    <t>NED 602</t>
  </si>
  <si>
    <t>Kees Buitendijk</t>
  </si>
  <si>
    <t>NED 479</t>
  </si>
  <si>
    <t>Paul Rouffaer</t>
  </si>
  <si>
    <t>NED 604</t>
  </si>
  <si>
    <t>Niek van Vuure</t>
  </si>
  <si>
    <t>NED 505</t>
  </si>
  <si>
    <t>Jeroen Nijburg</t>
  </si>
  <si>
    <t>NED 714</t>
  </si>
  <si>
    <t>Toon Neijman</t>
  </si>
  <si>
    <t>NED 525</t>
  </si>
  <si>
    <t>Benny Oldenbeuving</t>
  </si>
  <si>
    <t>NED 7</t>
  </si>
  <si>
    <t>Sander Prins</t>
  </si>
  <si>
    <t>NED 701</t>
  </si>
  <si>
    <t>IOU Nederland Ranglijst 2026</t>
  </si>
  <si>
    <t>Na wedstrijd 16 van 16: Finale  / Nieuwkoop / 17 - 18 okt</t>
  </si>
  <si>
    <t>Overall</t>
  </si>
  <si>
    <t>Young Rider</t>
  </si>
  <si>
    <t>Regatta Runner</t>
  </si>
  <si>
    <t>Wim van der Wal (10)</t>
  </si>
  <si>
    <t>Arno Start (10)</t>
  </si>
  <si>
    <t>Onno Yntema (9)</t>
  </si>
  <si>
    <t>Jan de Best (8)</t>
  </si>
  <si>
    <t>Geert Couperus (8)</t>
  </si>
  <si>
    <t>gemiddeld aantal deelnemers</t>
  </si>
  <si>
    <t>No</t>
  </si>
  <si>
    <t>Ranglijstwedstrijd</t>
  </si>
  <si>
    <t>Locatie</t>
  </si>
  <si>
    <t>Datum</t>
  </si>
  <si>
    <t>Weging</t>
  </si>
  <si>
    <t># Deelnemers</t>
  </si>
  <si>
    <t>Uitslagen</t>
  </si>
  <si>
    <t>Reeuwijk</t>
  </si>
  <si>
    <t>4 - 5 apr</t>
  </si>
  <si>
    <t>https://www.elfhoeven.nl/nieuws/uitslagen-paashaas-2026</t>
  </si>
  <si>
    <t>Heeg</t>
  </si>
  <si>
    <t>25 - 26 apr</t>
  </si>
  <si>
    <t>https://www.manage2sail.com/nl-NL/eventonly/WSHVJW2026#!/results?classId=Olympiajol</t>
  </si>
  <si>
    <t>Kralingen</t>
  </si>
  <si>
    <t>2 - 3 mei</t>
  </si>
  <si>
    <t>https://www.wsvr.nl/gouwe-ouwe</t>
  </si>
  <si>
    <t>Dümmersee Duitsland</t>
  </si>
  <si>
    <t>4 - 8 mei</t>
  </si>
  <si>
    <t>https://www.manage2sail.com/nl-NL/event/2225f0f5-18f8-4194-9164-85884ce500f2#!/results?classId=d2c70b16-0fa4-4b1e-8eaf-dc56d7d0e711</t>
  </si>
  <si>
    <t>Zuidlaren</t>
  </si>
  <si>
    <t>9 - 10 mei</t>
  </si>
  <si>
    <t>https://zvzuidlaardermeer.nl/zz-cup-2026/</t>
  </si>
  <si>
    <t>Attersee, Oostenrijk</t>
  </si>
  <si>
    <t>14 - 16 mei</t>
  </si>
  <si>
    <t>https://digital.segelverband.at/event/18454/ergebnisse/</t>
  </si>
  <si>
    <t>Ertveldplas, Den Bosch</t>
  </si>
  <si>
    <t>23 - 24 mei</t>
  </si>
  <si>
    <t xml:space="preserve">Zilvermeer, Mol Belgie </t>
  </si>
  <si>
    <t>30 - 31 mei</t>
  </si>
  <si>
    <t>6 - 7 juni</t>
  </si>
  <si>
    <t>Spiegelplas</t>
  </si>
  <si>
    <t>13 - 14 jun</t>
  </si>
  <si>
    <t>Loosdrecht</t>
  </si>
  <si>
    <t>4 - 5 jul</t>
  </si>
  <si>
    <t>https://www.gwvdevrijbuiter.nl/bestanden/vrijbuiterweekend-2026-uitslag-2.html</t>
  </si>
  <si>
    <t>Comomeer, Bellano IT</t>
  </si>
  <si>
    <t>23 - 30 aug</t>
  </si>
  <si>
    <t>https://manage2sail.com/nl-NL/event/OjolE26#!/results?classId=58b18a90-2e93-45c3-8f43-0ceaaa3f3589</t>
  </si>
  <si>
    <t>Langweer</t>
  </si>
  <si>
    <t>19 - 20 sep</t>
  </si>
  <si>
    <t>Port Zélande, Grevelingen</t>
  </si>
  <si>
    <t>23 - 27 sep</t>
  </si>
  <si>
    <t>Belterwijde</t>
  </si>
  <si>
    <t>3 - 4 okt</t>
  </si>
  <si>
    <t>Afgelast, te weinig wind</t>
  </si>
  <si>
    <t>Nieuwkoop</t>
  </si>
  <si>
    <t>17 - 18 okt</t>
  </si>
  <si>
    <t>https://www.noordzuidnieuwkoop.nl/uitslagen</t>
  </si>
  <si>
    <t>09-06-26: KWS Zomerwedstrijden is verwijderd als Ranglijstwedstrijd omdat dit niet als Goldcup werd gekenmerkt.</t>
  </si>
  <si>
    <t>Uitslag</t>
  </si>
  <si>
    <t>ZW-scoring</t>
  </si>
  <si>
    <t>Wedstrijdnummer</t>
  </si>
  <si>
    <t>dns</t>
  </si>
  <si>
    <t>dnf</t>
  </si>
  <si>
    <t>dnc</t>
  </si>
  <si>
    <t>Aantal deelnemers</t>
  </si>
  <si>
    <t>hebben minimaal één wedstrijd meegedaan</t>
  </si>
  <si>
    <t>Punten</t>
  </si>
  <si>
    <t>(dnf)</t>
  </si>
  <si>
    <t>(dnc)</t>
  </si>
  <si>
    <t>M2Sail</t>
  </si>
  <si>
    <t>NED 713</t>
  </si>
  <si>
    <t>tle</t>
  </si>
  <si>
    <t>1</t>
  </si>
  <si>
    <t>NED 548</t>
  </si>
  <si>
    <t>(dns)</t>
  </si>
  <si>
    <t>NED 692</t>
  </si>
  <si>
    <t>Harm van den Broek</t>
  </si>
  <si>
    <t>DNC</t>
  </si>
  <si>
    <t>Did Not Compete; Niet in startgebied gesignaleerd</t>
  </si>
  <si>
    <t>DNF</t>
  </si>
  <si>
    <t>Niet gefinished</t>
  </si>
  <si>
    <t>OCS</t>
  </si>
  <si>
    <t>On Course Side op start shot en niet terug gekeerd achter de startlijn of overtreden regel 30.1</t>
  </si>
  <si>
    <t>UFD</t>
  </si>
  <si>
    <t>Disqualification under rule 30.3</t>
  </si>
  <si>
    <t>(UFD)</t>
  </si>
  <si>
    <t>GER 121</t>
  </si>
  <si>
    <t>Frank Lietzmann</t>
  </si>
  <si>
    <t>GER 1558</t>
  </si>
  <si>
    <t>Martin Pirner</t>
  </si>
  <si>
    <t>(OCS)</t>
  </si>
  <si>
    <t>GER 554</t>
  </si>
  <si>
    <t>Michael Kluin</t>
  </si>
  <si>
    <t>GER 47</t>
  </si>
  <si>
    <t>Olaf Wahrendorf</t>
  </si>
  <si>
    <t>GER 1077</t>
  </si>
  <si>
    <t>Pia Kuhlmann</t>
  </si>
  <si>
    <t>GER 21</t>
  </si>
  <si>
    <t>Alexander Kulik</t>
  </si>
  <si>
    <t>(DNF)</t>
  </si>
  <si>
    <t>GER 1455</t>
  </si>
  <si>
    <t>Sven Wiethoelter</t>
  </si>
  <si>
    <t>GER 1316</t>
  </si>
  <si>
    <t>Detlev Ohlemacher</t>
  </si>
  <si>
    <t>GER 1391</t>
  </si>
  <si>
    <t>Stefan Doemoek</t>
  </si>
  <si>
    <t>GER 1387</t>
  </si>
  <si>
    <t>Wilfried Hoefer</t>
  </si>
  <si>
    <t>GER 1401</t>
  </si>
  <si>
    <t>Ludwig Dr Groeneveld</t>
  </si>
  <si>
    <t>GER 151</t>
  </si>
  <si>
    <t>Ludger Kaemper</t>
  </si>
  <si>
    <t>GER 16</t>
  </si>
  <si>
    <t>Michael Kohlhoff Dr</t>
  </si>
  <si>
    <t>GER 23</t>
  </si>
  <si>
    <t>Alexander Ducho</t>
  </si>
  <si>
    <t>GER 1486</t>
  </si>
  <si>
    <t>Rolf Hoehnel</t>
  </si>
  <si>
    <t>AUT 105</t>
  </si>
  <si>
    <t>Horst Kaiblinger</t>
  </si>
  <si>
    <t>GER 1221</t>
  </si>
  <si>
    <t>Thorsten Schaefer</t>
  </si>
  <si>
    <t>GER 1543</t>
  </si>
  <si>
    <t>Ralf Mlecko</t>
  </si>
  <si>
    <t>GER 6</t>
  </si>
  <si>
    <t>Frank Buehmann</t>
  </si>
  <si>
    <t>(DNC)</t>
  </si>
  <si>
    <t>GER 1182</t>
  </si>
  <si>
    <t>Dr Tobias Marquardt</t>
  </si>
  <si>
    <t>GER 1473</t>
  </si>
  <si>
    <t>Stephan Schepers</t>
  </si>
  <si>
    <t>DNS</t>
  </si>
  <si>
    <t>Did not Start</t>
  </si>
  <si>
    <t>AUT 3</t>
  </si>
  <si>
    <t>Michael Bernhard Fischer</t>
  </si>
  <si>
    <t>GER 70</t>
  </si>
  <si>
    <t>Goeran Freise</t>
  </si>
  <si>
    <t>AUT 104</t>
  </si>
  <si>
    <t>Andreas Knittel</t>
  </si>
  <si>
    <t>GER 150</t>
  </si>
  <si>
    <t>Gerhard Zimmerly</t>
  </si>
  <si>
    <t>AUT 117</t>
  </si>
  <si>
    <t>Herbert Boehm</t>
  </si>
  <si>
    <t>AUT 202</t>
  </si>
  <si>
    <t>Markus Mosing</t>
  </si>
  <si>
    <t>AUT 138</t>
  </si>
  <si>
    <t>Gerhard Stiegler</t>
  </si>
  <si>
    <t>AUT 135</t>
  </si>
  <si>
    <t>Hans Peter Goebel</t>
  </si>
  <si>
    <t>AUT 98</t>
  </si>
  <si>
    <t>Johannes Musger</t>
  </si>
  <si>
    <t>AUT 114</t>
  </si>
  <si>
    <t>Thomas Himmer</t>
  </si>
  <si>
    <t>AUT 121</t>
  </si>
  <si>
    <t>Miriam Krammer</t>
  </si>
  <si>
    <t>AUT 134</t>
  </si>
  <si>
    <t>Andreas Stadler</t>
  </si>
  <si>
    <t>AUT 125</t>
  </si>
  <si>
    <t>Horst Witte</t>
  </si>
  <si>
    <t>GER 11</t>
  </si>
  <si>
    <t>Heinz-Juergen Moelders</t>
  </si>
  <si>
    <t>AUT 126</t>
  </si>
  <si>
    <t>Anton Cuber</t>
  </si>
  <si>
    <t>GER 1289</t>
  </si>
  <si>
    <t>Wolfgang Druba</t>
  </si>
  <si>
    <t>(DNS)</t>
  </si>
  <si>
    <t>Barbara gebruikte zeil NED 291</t>
  </si>
  <si>
    <t>(ocs)</t>
  </si>
  <si>
    <t>(ufd)</t>
  </si>
  <si>
    <t>NED 587</t>
  </si>
  <si>
    <t>(nsc)</t>
  </si>
  <si>
    <t>Riemer gebruikte ander zeil</t>
  </si>
  <si>
    <t>OK jol zeiler</t>
  </si>
  <si>
    <t>(ret)</t>
  </si>
  <si>
    <t>ret</t>
  </si>
  <si>
    <t>zondag</t>
  </si>
  <si>
    <t>Geen uitslagen gehad. Ranglijst rekent met positie in kolom A. Vanaf positie 14 groep Zilver.</t>
  </si>
  <si>
    <t>THOMAS LEITL</t>
  </si>
  <si>
    <t>NED 570</t>
  </si>
  <si>
    <t>Mark Tigchelaar</t>
  </si>
  <si>
    <t>NED 665</t>
  </si>
  <si>
    <t>NED 27</t>
  </si>
  <si>
    <t>Jan ten Hoeve</t>
  </si>
  <si>
    <t>NED 544</t>
  </si>
  <si>
    <t>ocs</t>
  </si>
  <si>
    <t>NED 509</t>
  </si>
  <si>
    <t>Bram Hofstede</t>
  </si>
  <si>
    <t>22.0</t>
  </si>
  <si>
    <t>8.0</t>
  </si>
  <si>
    <t>(9.0)</t>
  </si>
  <si>
    <t>2.0</t>
  </si>
  <si>
    <t>1.0</t>
  </si>
  <si>
    <t>9.0</t>
  </si>
  <si>
    <t>43.0</t>
  </si>
  <si>
    <t>(54.0)</t>
  </si>
  <si>
    <t>6.0</t>
  </si>
  <si>
    <t>15.0</t>
  </si>
  <si>
    <t>Martin LEHNER</t>
  </si>
  <si>
    <t>55.0</t>
  </si>
  <si>
    <t>46.0</t>
  </si>
  <si>
    <t>3.0</t>
  </si>
  <si>
    <t>(75.0)BFD</t>
  </si>
  <si>
    <t>65.0</t>
  </si>
  <si>
    <t>(36.0)</t>
  </si>
  <si>
    <t>4.0</t>
  </si>
  <si>
    <t>5.0</t>
  </si>
  <si>
    <t>13.0</t>
  </si>
  <si>
    <t>25.0</t>
  </si>
  <si>
    <t>16.0</t>
  </si>
  <si>
    <t>Frank LIETZMANN</t>
  </si>
  <si>
    <t>(32.0)</t>
  </si>
  <si>
    <t>12.0</t>
  </si>
  <si>
    <t>11.0</t>
  </si>
  <si>
    <t>7.0</t>
  </si>
  <si>
    <t>Goeran FREISE</t>
  </si>
  <si>
    <t>66.0</t>
  </si>
  <si>
    <t>28.0</t>
  </si>
  <si>
    <t>(46.0)</t>
  </si>
  <si>
    <t>10.0</t>
  </si>
  <si>
    <t>Juergen ALBERTY</t>
  </si>
  <si>
    <t>80.0</t>
  </si>
  <si>
    <t>17.0</t>
  </si>
  <si>
    <t>83.0</t>
  </si>
  <si>
    <t>32.0</t>
  </si>
  <si>
    <t>GER 33</t>
  </si>
  <si>
    <t>Thomas MUELLER</t>
  </si>
  <si>
    <t>84.0</t>
  </si>
  <si>
    <t>27.0</t>
  </si>
  <si>
    <t>(44.0)</t>
  </si>
  <si>
    <t>19.0</t>
  </si>
  <si>
    <t>85.0</t>
  </si>
  <si>
    <t>34.0</t>
  </si>
  <si>
    <t>23.0</t>
  </si>
  <si>
    <t>Mathias SCHULZ</t>
  </si>
  <si>
    <t>88.0</t>
  </si>
  <si>
    <t>26.0</t>
  </si>
  <si>
    <t>(28.0)</t>
  </si>
  <si>
    <t>18.0</t>
  </si>
  <si>
    <t>90.0</t>
  </si>
  <si>
    <t>(48.0)</t>
  </si>
  <si>
    <t>31.0</t>
  </si>
  <si>
    <t>Joern CORDBARLAG</t>
  </si>
  <si>
    <t>91.0</t>
  </si>
  <si>
    <t>24.0</t>
  </si>
  <si>
    <t>(50.0)</t>
  </si>
  <si>
    <t>29.0</t>
  </si>
  <si>
    <t>95.0</t>
  </si>
  <si>
    <t>(37.0)</t>
  </si>
  <si>
    <t>14.0</t>
  </si>
  <si>
    <t>30.0</t>
  </si>
  <si>
    <t>98.0</t>
  </si>
  <si>
    <t>(61.0)</t>
  </si>
  <si>
    <t>54.0</t>
  </si>
  <si>
    <t>Thomas LEITL</t>
  </si>
  <si>
    <t>100.0</t>
  </si>
  <si>
    <t>35.0</t>
  </si>
  <si>
    <t>20.0</t>
  </si>
  <si>
    <t>(39.0)</t>
  </si>
  <si>
    <t>Frank HAENSGEN</t>
  </si>
  <si>
    <t>102.0</t>
  </si>
  <si>
    <t>38.0</t>
  </si>
  <si>
    <t>GER 1</t>
  </si>
  <si>
    <t>Roland FRANZMANN</t>
  </si>
  <si>
    <t>107.0</t>
  </si>
  <si>
    <t>(43.0)</t>
  </si>
  <si>
    <t>109.0</t>
  </si>
  <si>
    <t>21.0</t>
  </si>
  <si>
    <t>Herbert KASPERSCHINSKY</t>
  </si>
  <si>
    <t>124.0</t>
  </si>
  <si>
    <t>52.0</t>
  </si>
  <si>
    <t>(53.0)</t>
  </si>
  <si>
    <t>126.0</t>
  </si>
  <si>
    <t>(57.0)</t>
  </si>
  <si>
    <t>44.0</t>
  </si>
  <si>
    <t>144.0</t>
  </si>
  <si>
    <t>(34.0)</t>
  </si>
  <si>
    <t>Alexander KULIK</t>
  </si>
  <si>
    <t>156.0</t>
  </si>
  <si>
    <t>(38.0)</t>
  </si>
  <si>
    <t>37.0</t>
  </si>
  <si>
    <t>33.0</t>
  </si>
  <si>
    <t>165.0</t>
  </si>
  <si>
    <t>49.0</t>
  </si>
  <si>
    <t>41.0</t>
  </si>
  <si>
    <t>Martin PIRNER</t>
  </si>
  <si>
    <t>167.0</t>
  </si>
  <si>
    <t>64.0</t>
  </si>
  <si>
    <t>172.0</t>
  </si>
  <si>
    <t>(51.0)</t>
  </si>
  <si>
    <t>36.0</t>
  </si>
  <si>
    <t>48.0</t>
  </si>
  <si>
    <t>Frank SINDE</t>
  </si>
  <si>
    <t>(40.0)</t>
  </si>
  <si>
    <t>GER 66</t>
  </si>
  <si>
    <t>Christian SEIKRIT</t>
  </si>
  <si>
    <t>177.0</t>
  </si>
  <si>
    <t>179.0</t>
  </si>
  <si>
    <t>(75.0)UFD</t>
  </si>
  <si>
    <t>59.0</t>
  </si>
  <si>
    <t>75.0BFD</t>
  </si>
  <si>
    <t>Uwe MICHEL</t>
  </si>
  <si>
    <t>185.0</t>
  </si>
  <si>
    <t>(63.0)</t>
  </si>
  <si>
    <t>187.0</t>
  </si>
  <si>
    <t>(75.0)DNF</t>
  </si>
  <si>
    <t>75.0DNC</t>
  </si>
  <si>
    <t>Lutz WOSCHIKOWSKI</t>
  </si>
  <si>
    <t>45.0</t>
  </si>
  <si>
    <t>39.0</t>
  </si>
  <si>
    <t>47.0</t>
  </si>
  <si>
    <t>(49.0)</t>
  </si>
  <si>
    <t>GER 1237</t>
  </si>
  <si>
    <t>Christian KUEHN</t>
  </si>
  <si>
    <t>190.0</t>
  </si>
  <si>
    <t>51.0</t>
  </si>
  <si>
    <t>SUI 109</t>
  </si>
  <si>
    <t>Damian STRITTMATTER</t>
  </si>
  <si>
    <t>192.0</t>
  </si>
  <si>
    <t>(67.0)</t>
  </si>
  <si>
    <t>42.0</t>
  </si>
  <si>
    <t>194.0</t>
  </si>
  <si>
    <t>53.0</t>
  </si>
  <si>
    <t>(75.0)DNC</t>
  </si>
  <si>
    <t>GER 1321</t>
  </si>
  <si>
    <t>Robert ALBRECHT</t>
  </si>
  <si>
    <t>199.0</t>
  </si>
  <si>
    <t>(60.0)</t>
  </si>
  <si>
    <t>200.0</t>
  </si>
  <si>
    <t>GER 426</t>
  </si>
  <si>
    <t>Steffen GOETZKE</t>
  </si>
  <si>
    <t>206.0</t>
  </si>
  <si>
    <t>(56.0)</t>
  </si>
  <si>
    <t>220.0</t>
  </si>
  <si>
    <t>56.0</t>
  </si>
  <si>
    <t>221.0</t>
  </si>
  <si>
    <t>231.0</t>
  </si>
  <si>
    <t>242.0</t>
  </si>
  <si>
    <t>50.0</t>
  </si>
  <si>
    <t>GER 24</t>
  </si>
  <si>
    <t>Raik BELKA</t>
  </si>
  <si>
    <t>244.0</t>
  </si>
  <si>
    <t>245.0</t>
  </si>
  <si>
    <t>40.0</t>
  </si>
  <si>
    <t>(69.0)</t>
  </si>
  <si>
    <t>67.0</t>
  </si>
  <si>
    <t>250.0</t>
  </si>
  <si>
    <t>60.0</t>
  </si>
  <si>
    <t>58.0</t>
  </si>
  <si>
    <t>(64.0)</t>
  </si>
  <si>
    <t>GER 114</t>
  </si>
  <si>
    <t>Holger OTTEN</t>
  </si>
  <si>
    <t>254.0</t>
  </si>
  <si>
    <t>256.0</t>
  </si>
  <si>
    <t>257.0</t>
  </si>
  <si>
    <t>(58.0)</t>
  </si>
  <si>
    <t>261.0</t>
  </si>
  <si>
    <t>63.0</t>
  </si>
  <si>
    <t>262.0</t>
  </si>
  <si>
    <t>265.0</t>
  </si>
  <si>
    <t>69.0</t>
  </si>
  <si>
    <t>268.0</t>
  </si>
  <si>
    <t>273.0</t>
  </si>
  <si>
    <t>57.0</t>
  </si>
  <si>
    <t>GER 112</t>
  </si>
  <si>
    <t>Dr Marco WEILAND</t>
  </si>
  <si>
    <t>275.0</t>
  </si>
  <si>
    <t>(62.0)</t>
  </si>
  <si>
    <t>GER 548</t>
  </si>
  <si>
    <t>Bernd WILLMANN</t>
  </si>
  <si>
    <t>291.0</t>
  </si>
  <si>
    <t>292.0</t>
  </si>
  <si>
    <t>62.0</t>
  </si>
  <si>
    <t>61.0</t>
  </si>
  <si>
    <t>GER 1052</t>
  </si>
  <si>
    <t>Christian GREVING</t>
  </si>
  <si>
    <t>297.0</t>
  </si>
  <si>
    <t>(66.0)</t>
  </si>
  <si>
    <t>Gerhard ZIMMERLY</t>
  </si>
  <si>
    <t>299.0</t>
  </si>
  <si>
    <t>Wilfried HOEFER</t>
  </si>
  <si>
    <t>307.0</t>
  </si>
  <si>
    <t>(68.0)</t>
  </si>
  <si>
    <t>GER 1542</t>
  </si>
  <si>
    <t>Joerg SEIFERT</t>
  </si>
  <si>
    <t>317.0</t>
  </si>
  <si>
    <t>68.0</t>
  </si>
  <si>
    <t>(71.0)</t>
  </si>
  <si>
    <t>320.0</t>
  </si>
  <si>
    <t>322.0</t>
  </si>
  <si>
    <t>GER 1181</t>
  </si>
  <si>
    <t>Norbert SEIDEL</t>
  </si>
  <si>
    <t>337.0</t>
  </si>
  <si>
    <t>(73.0)</t>
  </si>
  <si>
    <t>Hans Peter GOEBEL</t>
  </si>
  <si>
    <t>355.0</t>
  </si>
  <si>
    <t>GER 1483</t>
  </si>
  <si>
    <t>Michael KRANZ</t>
  </si>
  <si>
    <t>357.0</t>
  </si>
  <si>
    <t>70.0</t>
  </si>
  <si>
    <t>GER 25</t>
  </si>
  <si>
    <t>Frank ZSCHIESCHANG</t>
  </si>
  <si>
    <t>358.0</t>
  </si>
  <si>
    <t>360.0</t>
  </si>
  <si>
    <t>383.0</t>
  </si>
  <si>
    <t>71.0</t>
  </si>
  <si>
    <t>(72.0)</t>
  </si>
  <si>
    <t>393.0</t>
  </si>
  <si>
    <t>74.0</t>
  </si>
  <si>
    <t>Thomas HIMMER</t>
  </si>
  <si>
    <t>395.0</t>
  </si>
  <si>
    <t>GER 319</t>
  </si>
  <si>
    <t>Timon GRUBER</t>
  </si>
  <si>
    <t>419.0</t>
  </si>
  <si>
    <t>72.0</t>
  </si>
  <si>
    <t>RDG-uitslagen zijn als volgt:</t>
  </si>
  <si>
    <t>NED</t>
  </si>
  <si>
    <t>race 3</t>
  </si>
  <si>
    <t>9,0 punten</t>
  </si>
  <si>
    <t>dnf *</t>
  </si>
  <si>
    <t>(dsq)</t>
  </si>
  <si>
    <t>NED 357</t>
  </si>
  <si>
    <t>Hendrik van der Pol</t>
  </si>
  <si>
    <t>NED 569</t>
  </si>
  <si>
    <t>Bouwe Bouma</t>
  </si>
  <si>
    <t>Volker Kirstein</t>
  </si>
  <si>
    <t>(bfd)</t>
  </si>
  <si>
    <t>Harry Voss</t>
  </si>
  <si>
    <t>GER 63</t>
  </si>
  <si>
    <t>Udo Hagemann</t>
  </si>
  <si>
    <t>NED 438</t>
  </si>
  <si>
    <t>Jan van Esseveld</t>
  </si>
  <si>
    <t>NED 442</t>
  </si>
  <si>
    <t>Atse Nederveen</t>
  </si>
  <si>
    <t>NED 585</t>
  </si>
  <si>
    <t>Theo van Langen</t>
  </si>
  <si>
    <t>NED 608</t>
  </si>
  <si>
    <t>Jan Alle Broersma</t>
  </si>
  <si>
    <t>NED 616</t>
  </si>
  <si>
    <t>Alex Scholing</t>
  </si>
  <si>
    <t>NED 637</t>
  </si>
  <si>
    <t>Fokko Ringnalda</t>
  </si>
  <si>
    <t>Henk Schipperheijn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</si>
</sst>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;"/>
    <numFmt numFmtId="165" formatCode="0;\(0\)"/>
  </numFmts>
  <fonts count="20" x14ac:knownFonts="1">
    <font>
      <sz val="8"/>
      <name val="Arial"/>
      <family val="2"/>
    </font>
    <font>
      <sz val="8"/>
      <name val="Arial"/>
      <family val="2"/>
    </font>
    <font>
      <b/>
      <sz val="14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b/>
      <sz val="10"/>
      <name val="Calibri"/>
      <family val="2"/>
    </font>
    <font>
      <sz val="9"/>
      <color indexed="81"/>
      <name val="Tahoma"/>
      <family val="2"/>
    </font>
    <font>
      <b/>
      <sz val="18"/>
      <color rgb="FF3A5779"/>
      <name val="Calibri"/>
      <family val="2"/>
    </font>
    <font>
      <sz val="10"/>
      <color rgb="FF3A5779"/>
      <name val="Calibri"/>
      <family val="2"/>
    </font>
    <font>
      <b/>
      <sz val="10"/>
      <color rgb="FFFFFFFF"/>
      <name val="Calibri"/>
      <family val="2"/>
    </font>
    <font>
      <u/>
      <sz val="8"/>
      <color theme="10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8E3F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AA2B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Border="0"/>
    <xf numFmtId="0" fontId="11" fillId="0" borderId="0" applyNumberFormat="0" applyFill="0" applyBorder="0" applyAlignment="0" applyProtection="0"/>
  </cellStyleXfs>
  <cellXfs count="12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64" fontId="3" fillId="0" borderId="4" xfId="0" applyNumberFormat="1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1" fontId="13" fillId="0" borderId="0" xfId="0" applyNumberFormat="1" applyFont="1" applyAlignment="1">
      <alignment horizontal="center"/>
    </xf>
    <xf numFmtId="0" fontId="13" fillId="0" borderId="0" xfId="0" applyFont="1"/>
    <xf numFmtId="0" fontId="14" fillId="8" borderId="2" xfId="0" applyFont="1" applyFill="1" applyBorder="1" applyAlignment="1">
      <alignment horizontal="center" vertical="top" wrapText="1"/>
    </xf>
    <xf numFmtId="0" fontId="14" fillId="8" borderId="2" xfId="0" applyFont="1" applyFill="1" applyBorder="1" applyAlignment="1">
      <alignment horizontal="left" vertical="top" wrapText="1"/>
    </xf>
    <xf numFmtId="0" fontId="14" fillId="8" borderId="1" xfId="0" applyFont="1" applyFill="1" applyBorder="1" applyAlignment="1">
      <alignment horizontal="center" vertical="top" wrapText="1"/>
    </xf>
    <xf numFmtId="0" fontId="14" fillId="9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2" fontId="15" fillId="0" borderId="0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11" fillId="0" borderId="0" xfId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0" xfId="0" applyFont="1"/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6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right" vertical="center" wrapText="1"/>
    </xf>
    <xf numFmtId="0" fontId="16" fillId="3" borderId="7" xfId="0" applyFont="1" applyFill="1" applyBorder="1" applyAlignment="1">
      <alignment horizontal="right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left" vertical="center"/>
    </xf>
    <xf numFmtId="0" fontId="18" fillId="4" borderId="4" xfId="0" applyFont="1" applyFill="1" applyBorder="1" applyAlignment="1">
      <alignment horizontal="right" vertical="center"/>
    </xf>
    <xf numFmtId="165" fontId="18" fillId="4" borderId="4" xfId="0" applyNumberFormat="1" applyFont="1" applyFill="1" applyBorder="1" applyAlignment="1">
      <alignment horizontal="right" vertical="center"/>
    </xf>
    <xf numFmtId="0" fontId="18" fillId="7" borderId="4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left" vertical="center" wrapText="1"/>
    </xf>
    <xf numFmtId="0" fontId="18" fillId="7" borderId="4" xfId="0" applyFont="1" applyFill="1" applyBorder="1" applyAlignment="1">
      <alignment horizontal="left" vertical="center"/>
    </xf>
    <xf numFmtId="165" fontId="18" fillId="7" borderId="4" xfId="0" applyNumberFormat="1" applyFont="1" applyFill="1" applyBorder="1" applyAlignment="1">
      <alignment horizontal="right" vertical="center"/>
    </xf>
    <xf numFmtId="0" fontId="18" fillId="7" borderId="4" xfId="0" applyFont="1" applyFill="1" applyBorder="1" applyAlignment="1">
      <alignment horizontal="right" vertical="center"/>
    </xf>
    <xf numFmtId="0" fontId="18" fillId="7" borderId="5" xfId="0" applyFont="1" applyFill="1" applyBorder="1" applyAlignment="1">
      <alignment horizontal="center" vertical="center" wrapText="1"/>
    </xf>
    <xf numFmtId="0" fontId="18" fillId="7" borderId="5" xfId="0" applyFont="1" applyFill="1" applyBorder="1" applyAlignment="1">
      <alignment horizontal="left" vertical="center" wrapText="1"/>
    </xf>
    <xf numFmtId="0" fontId="18" fillId="7" borderId="5" xfId="0" applyFont="1" applyFill="1" applyBorder="1" applyAlignment="1">
      <alignment horizontal="left" vertical="center"/>
    </xf>
    <xf numFmtId="165" fontId="18" fillId="7" borderId="5" xfId="0" applyNumberFormat="1" applyFont="1" applyFill="1" applyBorder="1" applyAlignment="1">
      <alignment horizontal="right" vertical="center"/>
    </xf>
    <xf numFmtId="0" fontId="18" fillId="7" borderId="5" xfId="0" applyFont="1" applyFill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8" fillId="4" borderId="4" xfId="0" applyFont="1" applyFill="1" applyBorder="1" applyAlignment="1">
      <alignment horizontal="center" vertical="center"/>
    </xf>
    <xf numFmtId="1" fontId="18" fillId="4" borderId="4" xfId="0" applyNumberFormat="1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/>
    </xf>
    <xf numFmtId="1" fontId="18" fillId="7" borderId="4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1" fontId="18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right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left" vertical="center"/>
    </xf>
    <xf numFmtId="1" fontId="18" fillId="4" borderId="5" xfId="0" applyNumberFormat="1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right" vertical="center"/>
    </xf>
    <xf numFmtId="0" fontId="17" fillId="7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right" vertical="center" wrapText="1"/>
    </xf>
    <xf numFmtId="0" fontId="19" fillId="4" borderId="4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left" vertical="center"/>
    </xf>
    <xf numFmtId="0" fontId="19" fillId="4" borderId="4" xfId="0" applyFont="1" applyFill="1" applyBorder="1" applyAlignment="1">
      <alignment horizontal="right" vertical="center"/>
    </xf>
    <xf numFmtId="165" fontId="19" fillId="4" borderId="4" xfId="0" applyNumberFormat="1" applyFont="1" applyFill="1" applyBorder="1" applyAlignment="1">
      <alignment horizontal="right" vertical="center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right" vertical="center"/>
    </xf>
    <xf numFmtId="165" fontId="19" fillId="0" borderId="4" xfId="0" applyNumberFormat="1" applyFont="1" applyBorder="1" applyAlignment="1">
      <alignment horizontal="right"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0" fontId="19" fillId="0" borderId="5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right" vertical="center" wrapText="1"/>
    </xf>
    <xf numFmtId="165" fontId="18" fillId="0" borderId="4" xfId="0" applyNumberFormat="1" applyFont="1" applyBorder="1" applyAlignment="1">
      <alignment horizontal="right" vertical="center"/>
    </xf>
    <xf numFmtId="0" fontId="17" fillId="4" borderId="4" xfId="0" applyFont="1" applyFill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0" fontId="18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165" fontId="18" fillId="0" borderId="5" xfId="0" applyNumberFormat="1" applyFont="1" applyBorder="1" applyAlignment="1">
      <alignment horizontal="right" vertical="center"/>
    </xf>
    <xf numFmtId="0" fontId="17" fillId="0" borderId="4" xfId="0" applyFont="1" applyBorder="1" applyAlignment="1">
      <alignment horizontal="left" vertical="center"/>
    </xf>
    <xf numFmtId="0" fontId="13" fillId="10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165" fontId="18" fillId="4" borderId="5" xfId="0" applyNumberFormat="1" applyFont="1" applyFill="1" applyBorder="1" applyAlignment="1">
      <alignment horizontal="right" vertical="center"/>
    </xf>
    <xf numFmtId="0" fontId="17" fillId="0" borderId="5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3" borderId="7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1">
    <dxf>
      <fill>
        <patternFill>
          <fgColor indexed="64"/>
          <bgColor rgb="FFFFFFE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47625</xdr:colOff>
      <xdr:row>10</xdr:row>
      <xdr:rowOff>19050</xdr:rowOff>
    </xdr:from>
    <xdr:to>
      <xdr:col>30</xdr:col>
      <xdr:colOff>134106</xdr:colOff>
      <xdr:row>26</xdr:row>
      <xdr:rowOff>359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440438-2DD2-4CF1-B0FE-E9C24BFD2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44125" y="1666875"/>
          <a:ext cx="5420481" cy="2572109"/>
        </a:xfrm>
        <a:prstGeom prst="rect">
          <a:avLst/>
        </a:prstGeom>
      </xdr:spPr>
    </xdr:pic>
    <xdr:clientData/>
  </xdr:twoCellAnchor>
  <xdr:twoCellAnchor editAs="oneCell">
    <xdr:from>
      <xdr:col>20</xdr:col>
      <xdr:colOff>47625</xdr:colOff>
      <xdr:row>26</xdr:row>
      <xdr:rowOff>38100</xdr:rowOff>
    </xdr:from>
    <xdr:to>
      <xdr:col>30</xdr:col>
      <xdr:colOff>29317</xdr:colOff>
      <xdr:row>45</xdr:row>
      <xdr:rowOff>38529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ACC8D1-7531-4F20-AC1A-6AED201D5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4276725"/>
          <a:ext cx="5315692" cy="3077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igital.segelverband.at/event/18454/ergebnisse/" TargetMode="External"/><Relationship Id="rId2" Type="http://schemas.openxmlformats.org/officeDocument/2006/relationships/hyperlink" Target="https://zvzuidlaardermeer.nl/zz-cup-2026/" TargetMode="External"/><Relationship Id="rId1" Type="http://schemas.openxmlformats.org/officeDocument/2006/relationships/hyperlink" Target="https://www.wsvr.nl/gouwe-ouwe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847C4-F522-421A-A8B3-92C4469FB0CF}">
  <sheetPr codeName="Sheet14"/>
  <dimension ref="A1:AS92"/>
  <sheetViews>
    <sheetView tabSelected="1" zoomScaleNormal="100" workbookViewId="0">
      <pane xSplit="13" ySplit="3" topLeftCell="N4" activePane="bottomRight" state="frozen"/>
      <selection pane="topRight" activeCell="N1" sqref="N1"/>
      <selection pane="bottomLeft" activeCell="A4" sqref="A4"/>
      <selection pane="bottomRight"/>
    </sheetView>
  </sheetViews>
  <sheetFormatPr defaultRowHeight="12.75" x14ac:dyDescent="0.2"/>
  <cols>
    <col min="1" max="1" width="8.83203125" style="26" customWidth="1"/>
    <col min="2" max="2" width="27.83203125" style="27" customWidth="1"/>
    <col min="3" max="3" width="9.83203125" style="27" customWidth="1"/>
    <col min="4" max="4" width="7.33203125" style="26" customWidth="1"/>
    <col min="5" max="5" width="20.33203125" style="27" customWidth="1"/>
    <col min="6" max="6" width="6.83203125" style="26" customWidth="1"/>
    <col min="7" max="7" width="10.6640625" style="27" customWidth="1"/>
    <col min="8" max="8" width="7.6640625" style="26" customWidth="1"/>
    <col min="9" max="9" width="9.83203125" style="26" customWidth="1"/>
    <col min="10" max="10" width="7.83203125" style="26" customWidth="1"/>
    <col min="11" max="11" width="9.83203125" style="26" customWidth="1"/>
    <col min="12" max="12" width="7.83203125" style="26" customWidth="1"/>
    <col min="13" max="13" width="8.83203125" style="26" customWidth="1"/>
    <col min="14" max="14" width="10.83203125" style="27" customWidth="1"/>
    <col min="15" max="15" width="5.83203125" style="27" customWidth="1"/>
    <col min="16" max="16" width="10.83203125" style="27" customWidth="1"/>
    <col min="17" max="17" width="5.83203125" style="27" customWidth="1"/>
    <col min="18" max="18" width="10.83203125" style="27" customWidth="1"/>
    <col min="19" max="19" width="5.83203125" style="27" customWidth="1"/>
    <col min="20" max="20" width="10.83203125" style="27" customWidth="1"/>
    <col min="21" max="21" width="5.83203125" style="27" customWidth="1"/>
    <col min="22" max="22" width="10.83203125" style="27" customWidth="1"/>
    <col min="23" max="23" width="5.83203125" style="27" customWidth="1"/>
    <col min="24" max="24" width="10.83203125" style="27" customWidth="1"/>
    <col min="25" max="25" width="5.83203125" style="27" customWidth="1"/>
    <col min="26" max="26" width="10.83203125" style="27" customWidth="1"/>
    <col min="27" max="27" width="5.83203125" style="27" customWidth="1"/>
    <col min="28" max="28" width="10.83203125" style="27" customWidth="1"/>
    <col min="29" max="29" width="5.83203125" style="27" customWidth="1"/>
    <col min="30" max="30" width="10.83203125" style="27" customWidth="1"/>
    <col min="31" max="31" width="5.83203125" style="27" customWidth="1"/>
    <col min="32" max="32" width="10.83203125" style="27" customWidth="1"/>
    <col min="33" max="33" width="5.83203125" style="27" customWidth="1"/>
    <col min="34" max="34" width="10.83203125" style="27" customWidth="1"/>
    <col min="35" max="35" width="5.83203125" style="27" customWidth="1"/>
    <col min="36" max="36" width="10.83203125" style="27" customWidth="1"/>
    <col min="37" max="37" width="5.83203125" style="27" customWidth="1"/>
    <col min="38" max="38" width="10.83203125" style="27" customWidth="1"/>
    <col min="39" max="39" width="5.83203125" style="27" customWidth="1"/>
    <col min="40" max="40" width="10.83203125" style="27" customWidth="1"/>
    <col min="41" max="41" width="5.83203125" style="27" customWidth="1"/>
    <col min="42" max="42" width="10.83203125" style="27" customWidth="1"/>
    <col min="43" max="43" width="5.83203125" style="27" customWidth="1"/>
    <col min="44" max="44" width="10.83203125" style="27" customWidth="1"/>
    <col min="45" max="45" width="5.83203125" style="27" customWidth="1"/>
    <col min="46" max="16384" width="9.33203125" style="2"/>
  </cols>
  <sheetData>
    <row r="1" spans="1:45" ht="48" customHeight="1" x14ac:dyDescent="0.2">
      <c r="A1" s="1">
        <v>2026</v>
      </c>
      <c r="B1" s="2"/>
      <c r="C1" s="2"/>
      <c r="D1" s="3"/>
      <c r="E1" s="2"/>
      <c r="F1" s="3"/>
      <c r="G1" s="2"/>
      <c r="H1" s="3"/>
      <c r="I1" s="3"/>
      <c r="J1" s="3"/>
      <c r="K1" s="3"/>
      <c r="L1" s="3"/>
      <c r="M1" s="3"/>
      <c r="N1" s="4" t="s">
        <v>0</v>
      </c>
      <c r="O1" s="5">
        <v>1</v>
      </c>
      <c r="P1" s="6" t="s">
        <v>1</v>
      </c>
      <c r="Q1" s="7">
        <v>2</v>
      </c>
      <c r="R1" s="4" t="s">
        <v>2</v>
      </c>
      <c r="S1" s="5">
        <v>3</v>
      </c>
      <c r="T1" s="6" t="s">
        <v>3</v>
      </c>
      <c r="U1" s="7">
        <v>4</v>
      </c>
      <c r="V1" s="4" t="s">
        <v>4</v>
      </c>
      <c r="W1" s="5">
        <v>5</v>
      </c>
      <c r="X1" s="6" t="s">
        <v>5</v>
      </c>
      <c r="Y1" s="7">
        <v>6</v>
      </c>
      <c r="Z1" s="4" t="s">
        <v>6</v>
      </c>
      <c r="AA1" s="5">
        <v>7</v>
      </c>
      <c r="AB1" s="6" t="s">
        <v>7</v>
      </c>
      <c r="AC1" s="7">
        <v>8</v>
      </c>
      <c r="AD1" s="4" t="s">
        <v>8</v>
      </c>
      <c r="AE1" s="5">
        <v>9</v>
      </c>
      <c r="AF1" s="6" t="s">
        <v>9</v>
      </c>
      <c r="AG1" s="7">
        <v>10</v>
      </c>
      <c r="AH1" s="4" t="s">
        <v>10</v>
      </c>
      <c r="AI1" s="5">
        <v>11</v>
      </c>
      <c r="AJ1" s="6" t="s">
        <v>11</v>
      </c>
      <c r="AK1" s="7">
        <v>12</v>
      </c>
      <c r="AL1" s="4" t="s">
        <v>12</v>
      </c>
      <c r="AM1" s="5">
        <v>13</v>
      </c>
      <c r="AN1" s="6" t="s">
        <v>13</v>
      </c>
      <c r="AO1" s="7">
        <v>14</v>
      </c>
      <c r="AP1" s="4" t="s">
        <v>14</v>
      </c>
      <c r="AQ1" s="5">
        <v>15</v>
      </c>
      <c r="AR1" s="6" t="s">
        <v>15</v>
      </c>
      <c r="AS1" s="7">
        <v>16</v>
      </c>
    </row>
    <row r="2" spans="1:45" ht="48" customHeight="1" x14ac:dyDescent="0.2">
      <c r="A2" s="3"/>
      <c r="B2" s="2"/>
      <c r="C2" s="2"/>
      <c r="D2" s="3"/>
      <c r="E2" s="2"/>
      <c r="F2" s="3"/>
      <c r="G2" s="2"/>
      <c r="H2" s="3"/>
      <c r="I2" s="3"/>
      <c r="J2" s="3"/>
      <c r="K2" s="3"/>
      <c r="L2" s="3"/>
      <c r="M2" s="3"/>
      <c r="N2" s="4" t="s">
        <v>16</v>
      </c>
      <c r="O2" s="8">
        <v>2</v>
      </c>
      <c r="P2" s="6" t="s">
        <v>17</v>
      </c>
      <c r="Q2" s="9">
        <v>1</v>
      </c>
      <c r="R2" s="4" t="s">
        <v>18</v>
      </c>
      <c r="S2" s="8">
        <v>2</v>
      </c>
      <c r="T2" s="6" t="s">
        <v>19</v>
      </c>
      <c r="U2" s="9">
        <v>3</v>
      </c>
      <c r="V2" s="4" t="s">
        <v>20</v>
      </c>
      <c r="W2" s="8">
        <v>1</v>
      </c>
      <c r="X2" s="6" t="s">
        <v>21</v>
      </c>
      <c r="Y2" s="9">
        <v>3</v>
      </c>
      <c r="Z2" s="4" t="s">
        <v>22</v>
      </c>
      <c r="AA2" s="8">
        <v>2</v>
      </c>
      <c r="AB2" s="6" t="s">
        <v>23</v>
      </c>
      <c r="AC2" s="9">
        <v>2</v>
      </c>
      <c r="AD2" s="4" t="s">
        <v>24</v>
      </c>
      <c r="AE2" s="8">
        <v>2</v>
      </c>
      <c r="AF2" s="6" t="s">
        <v>25</v>
      </c>
      <c r="AG2" s="9">
        <v>2</v>
      </c>
      <c r="AH2" s="4" t="s">
        <v>26</v>
      </c>
      <c r="AI2" s="8">
        <v>2</v>
      </c>
      <c r="AJ2" s="6" t="s">
        <v>27</v>
      </c>
      <c r="AK2" s="9">
        <v>3</v>
      </c>
      <c r="AL2" s="4" t="s">
        <v>28</v>
      </c>
      <c r="AM2" s="8">
        <v>1</v>
      </c>
      <c r="AN2" s="6" t="s">
        <v>29</v>
      </c>
      <c r="AO2" s="9">
        <v>1</v>
      </c>
      <c r="AP2" s="4" t="s">
        <v>30</v>
      </c>
      <c r="AQ2" s="8">
        <v>1</v>
      </c>
      <c r="AR2" s="6" t="s">
        <v>31</v>
      </c>
      <c r="AS2" s="9">
        <v>2</v>
      </c>
    </row>
    <row r="3" spans="1:45" ht="39" customHeight="1" x14ac:dyDescent="0.2">
      <c r="A3" s="10" t="s">
        <v>32</v>
      </c>
      <c r="B3" s="11" t="s">
        <v>33</v>
      </c>
      <c r="C3" s="11" t="s">
        <v>34</v>
      </c>
      <c r="D3" s="10" t="s">
        <v>35</v>
      </c>
      <c r="E3" s="11" t="s">
        <v>36</v>
      </c>
      <c r="F3" s="10" t="s">
        <v>37</v>
      </c>
      <c r="G3" s="11" t="s">
        <v>38</v>
      </c>
      <c r="H3" s="10" t="s">
        <v>39</v>
      </c>
      <c r="I3" s="10" t="s">
        <v>40</v>
      </c>
      <c r="J3" s="10" t="s">
        <v>41</v>
      </c>
      <c r="K3" s="10" t="s">
        <v>42</v>
      </c>
      <c r="L3" s="10" t="s">
        <v>43</v>
      </c>
      <c r="M3" s="12" t="s">
        <v>44</v>
      </c>
      <c r="N3" s="13">
        <v>6</v>
      </c>
      <c r="O3" s="14">
        <v>1</v>
      </c>
      <c r="P3" s="15">
        <v>18</v>
      </c>
      <c r="Q3" s="16">
        <v>1</v>
      </c>
      <c r="R3" s="13">
        <v>11</v>
      </c>
      <c r="S3" s="14">
        <v>1</v>
      </c>
      <c r="T3" s="15">
        <v>26</v>
      </c>
      <c r="U3" s="16">
        <v>1.25</v>
      </c>
      <c r="V3" s="13">
        <v>18</v>
      </c>
      <c r="W3" s="14">
        <v>1</v>
      </c>
      <c r="X3" s="15">
        <v>24</v>
      </c>
      <c r="Y3" s="16">
        <v>1.25</v>
      </c>
      <c r="Z3" s="13">
        <v>15</v>
      </c>
      <c r="AA3" s="14">
        <v>1</v>
      </c>
      <c r="AB3" s="15">
        <v>20</v>
      </c>
      <c r="AC3" s="16">
        <v>1</v>
      </c>
      <c r="AD3" s="13">
        <v>25</v>
      </c>
      <c r="AE3" s="14">
        <v>1.25</v>
      </c>
      <c r="AF3" s="15">
        <v>23</v>
      </c>
      <c r="AG3" s="16">
        <v>1</v>
      </c>
      <c r="AH3" s="13">
        <v>17</v>
      </c>
      <c r="AI3" s="14">
        <v>1</v>
      </c>
      <c r="AJ3" s="15">
        <v>74</v>
      </c>
      <c r="AK3" s="16">
        <v>1.25</v>
      </c>
      <c r="AL3" s="13">
        <v>23</v>
      </c>
      <c r="AM3" s="14">
        <v>1</v>
      </c>
      <c r="AN3" s="15">
        <v>45</v>
      </c>
      <c r="AO3" s="16">
        <v>1.25</v>
      </c>
      <c r="AP3" s="13" t="s">
        <v>45</v>
      </c>
      <c r="AQ3" s="14">
        <v>1</v>
      </c>
      <c r="AR3" s="15">
        <v>15</v>
      </c>
      <c r="AS3" s="16">
        <v>1</v>
      </c>
    </row>
    <row r="4" spans="1:45" x14ac:dyDescent="0.2">
      <c r="A4" s="17">
        <v>1</v>
      </c>
      <c r="B4" s="18" t="s">
        <v>46</v>
      </c>
      <c r="C4" s="18" t="s">
        <v>47</v>
      </c>
      <c r="D4" s="17" t="s">
        <v>48</v>
      </c>
      <c r="E4" s="18" t="s">
        <v>49</v>
      </c>
      <c r="F4" s="17">
        <v>2</v>
      </c>
      <c r="G4" s="18" t="s">
        <v>50</v>
      </c>
      <c r="H4" s="17"/>
      <c r="I4" s="19">
        <f t="shared" ref="I4:I35" si="0">(O4&gt;0)+(Q4&gt;0)+(S4&gt;0)+(U4&gt;0)+(W4&gt;0)+(Y4&gt;0)+(AA4&gt;0)+(AC4&gt;0)+(AE4&gt;0)+(AG4&gt;0)+(AI4&gt;0)+(AK4&gt;0)+(AM4&gt;0)+(AO4&gt;0)+(AQ4&gt;0)+(AS4&gt;0)</f>
        <v>4</v>
      </c>
      <c r="J4" s="19">
        <f t="shared" ref="J4:J35" si="1">SUM(O4, Q4, S4, U4, W4, Y4, AA4, AC4, AE4, AG4, AI4, AK4, AM4, AO4, AQ4, AS4)</f>
        <v>7484.3917295212441</v>
      </c>
      <c r="K4" s="19">
        <f>SUMPRODUCT(LARGE((O4, Q4, S4, U4, W4, Y4, AA4, AC4, AE4, AG4, AI4, AK4, AM4, AO4, AQ4, AS4),{1;2;3;4;5}))</f>
        <v>7484.3917295212432</v>
      </c>
      <c r="L4" s="19" t="str">
        <f t="shared" ref="L4:L35" si="2">IF(AND(O4&gt;0,O$2&lt;&gt;F4)+AND(Q4&gt;0,Q$2&lt;&gt;F4)+AND(S4&gt;0,S$2&lt;&gt;F4)+AND(U4&gt;0,U$2&lt;&gt;F4)+AND(W4&gt;0,W$2&lt;&gt;F4)+AND(Y4&gt;0,Y$2&lt;&gt;F4)+AND(AA4&gt;0,AA$2&lt;&gt;F4)+AND(AC4&gt;0,AC$2&lt;&gt;F4)+AND(AE4&gt;0,AE$2&lt;&gt;F4)+AND(AG4&gt;0,AG$2&lt;&gt;F4)+AND(AI4&gt;0,AI$2&lt;&gt;F4)+AND(AK4&gt;0,AK$2&lt;&gt;F4)+AND(AM4&gt;0,AM$2&lt;&gt;F4)+AND(AO4&gt;0,AO$2&lt;&gt;F4)+AND(AQ4&gt;0,AQ$2&lt;&gt;F4)+AND(AS4&gt;0,AS$2&lt;&gt;F4)&gt;0,"J","")</f>
        <v>J</v>
      </c>
      <c r="M4" s="19">
        <f t="shared" ref="M4:M35" si="3">IF(L4="J",1.05,1)*K4</f>
        <v>7858.6113159973056</v>
      </c>
      <c r="N4" s="19"/>
      <c r="O4" s="19">
        <f t="shared" ref="O4:O35" si="4">IF(ISBLANK(N4),0,(O$3*(101+(1000* LOG(N$3,10) )-(1000*LOG(N4,10)))))</f>
        <v>0</v>
      </c>
      <c r="P4" s="19"/>
      <c r="Q4" s="19">
        <f t="shared" ref="Q4:Q35" si="5">IF(ISBLANK(P4),0,(Q$3*(101+(1000* LOG(P$3,10) )-(1000*LOG(P4,10)))))</f>
        <v>0</v>
      </c>
      <c r="R4" s="19"/>
      <c r="S4" s="19">
        <f t="shared" ref="S4:S35" si="6">IF(ISBLANK(R4),0,(S$3*(101+(1000* LOG(R$3,10) )-(1000*LOG(R4,10)))))</f>
        <v>0</v>
      </c>
      <c r="T4" s="19"/>
      <c r="U4" s="19">
        <f t="shared" ref="U4:U35" si="7">IF(ISBLANK(T4),0,(U$3*(101+(1000* LOG(T$3,10) )-(1000*LOG(T4,10)))))</f>
        <v>0</v>
      </c>
      <c r="V4" s="19"/>
      <c r="W4" s="19">
        <f t="shared" ref="W4:W35" si="8">IF(ISBLANK(V4),0,(W$3*(101+(1000* LOG(V$3,10) )-(1000*LOG(V4,10)))))</f>
        <v>0</v>
      </c>
      <c r="X4" s="19"/>
      <c r="Y4" s="19">
        <f t="shared" ref="Y4:Y35" si="9">IF(ISBLANK(X4),0,(Y$3*(101+(1000* LOG(X$3,10) )-(1000*LOG(X4,10)))))</f>
        <v>0</v>
      </c>
      <c r="Z4" s="19"/>
      <c r="AA4" s="19">
        <f t="shared" ref="AA4:AA35" si="10">IF(ISBLANK(Z4),0,(AA$3*(101+(1000* LOG(Z$3,10) )-(1000*LOG(Z4,10)))))</f>
        <v>0</v>
      </c>
      <c r="AB4" s="19"/>
      <c r="AC4" s="19">
        <f t="shared" ref="AC4:AC35" si="11">IF(ISBLANK(AB4),0,(AC$3*(101+(1000* LOG(AB$3,10) )-(1000*LOG(AB4,10)))))</f>
        <v>0</v>
      </c>
      <c r="AD4" s="19">
        <v>1</v>
      </c>
      <c r="AE4" s="19">
        <f t="shared" ref="AE4:AE35" si="12">IF(ISBLANK(AD4),0,(AE$3*(101+(1000* LOG(AD$3,10) )-(1000*LOG(AD4,10)))))</f>
        <v>1873.675010840047</v>
      </c>
      <c r="AF4" s="19"/>
      <c r="AG4" s="19">
        <f t="shared" ref="AG4:AG35" si="13">IF(ISBLANK(AF4),0,(AG$3*(101+(1000* LOG(AF$3,10) )-(1000*LOG(AF4,10)))))</f>
        <v>0</v>
      </c>
      <c r="AH4" s="19">
        <v>1</v>
      </c>
      <c r="AI4" s="19">
        <f t="shared" ref="AI4:AI35" si="14">IF(ISBLANK(AH4),0,(AI$3*(101+(1000* LOG(AH$3,10) )-(1000*LOG(AH4,10)))))</f>
        <v>1331.4489213782738</v>
      </c>
      <c r="AJ4" s="19">
        <v>1</v>
      </c>
      <c r="AK4" s="19">
        <f t="shared" ref="AK4:AK35" si="15">IF(ISBLANK(AJ4),0,(AK$3*(101+(1000* LOG(AJ$3,10) )-(1000*LOG(AJ4,10)))))</f>
        <v>2462.7896496637204</v>
      </c>
      <c r="AL4" s="19"/>
      <c r="AM4" s="19">
        <f t="shared" ref="AM4:AM35" si="16">IF(ISBLANK(AL4),0,(AM$3*(101+(1000* LOG(AL$3,10) )-(1000*LOG(AL4,10)))))</f>
        <v>0</v>
      </c>
      <c r="AN4" s="19">
        <v>2</v>
      </c>
      <c r="AO4" s="19">
        <f t="shared" ref="AO4:AO35" si="17">IF(ISBLANK(AN4),0,(AO$3*(101+(1000* LOG(AN$3,10) )-(1000*LOG(AN4,10)))))</f>
        <v>1816.4781476392027</v>
      </c>
      <c r="AP4" s="19"/>
      <c r="AQ4" s="19">
        <f t="shared" ref="AQ4:AQ35" si="18">IF(ISBLANK(AP4),0,(AQ$3*(101+(1000* LOG(AP$3,10) )-(1000*LOG(AP4,10)))))</f>
        <v>0</v>
      </c>
      <c r="AR4" s="19"/>
      <c r="AS4" s="19">
        <f t="shared" ref="AS4:AS35" si="19">IF(ISBLANK(AR4),0,(AS$3*(101+(1000* LOG(AR$3,10) )-(1000*LOG(AR4,10)))))</f>
        <v>0</v>
      </c>
    </row>
    <row r="5" spans="1:45" x14ac:dyDescent="0.2">
      <c r="A5" s="20">
        <v>2</v>
      </c>
      <c r="B5" s="21" t="s">
        <v>51</v>
      </c>
      <c r="C5" s="21" t="s">
        <v>52</v>
      </c>
      <c r="D5" s="20" t="s">
        <v>48</v>
      </c>
      <c r="E5" s="21" t="s">
        <v>53</v>
      </c>
      <c r="F5" s="20">
        <v>1</v>
      </c>
      <c r="G5" s="21" t="s">
        <v>50</v>
      </c>
      <c r="H5" s="20"/>
      <c r="I5" s="22">
        <f t="shared" si="0"/>
        <v>9</v>
      </c>
      <c r="J5" s="22">
        <f t="shared" si="1"/>
        <v>11134.301264376219</v>
      </c>
      <c r="K5" s="22">
        <f>SUMPRODUCT(LARGE((O5, Q5, S5, U5, W5, Y5, AA5, AC5, AE5, AG5, AI5, AK5, AM5, AO5, AQ5, AS5),{1;2;3;4;5}))</f>
        <v>7135.3881985018679</v>
      </c>
      <c r="L5" s="22" t="str">
        <f t="shared" si="2"/>
        <v>J</v>
      </c>
      <c r="M5" s="22">
        <f t="shared" si="3"/>
        <v>7492.1576084269618</v>
      </c>
      <c r="N5" s="22"/>
      <c r="O5" s="22">
        <f t="shared" si="4"/>
        <v>0</v>
      </c>
      <c r="P5" s="22">
        <v>1</v>
      </c>
      <c r="Q5" s="22">
        <f t="shared" si="5"/>
        <v>1356.2725051033058</v>
      </c>
      <c r="R5" s="22"/>
      <c r="S5" s="22">
        <f t="shared" si="6"/>
        <v>0</v>
      </c>
      <c r="T5" s="22"/>
      <c r="U5" s="22">
        <f t="shared" si="7"/>
        <v>0</v>
      </c>
      <c r="V5" s="22">
        <v>1</v>
      </c>
      <c r="W5" s="22">
        <f t="shared" si="8"/>
        <v>1356.2725051033058</v>
      </c>
      <c r="X5" s="22"/>
      <c r="Y5" s="22">
        <f t="shared" si="9"/>
        <v>0</v>
      </c>
      <c r="Z5" s="22"/>
      <c r="AA5" s="22">
        <f t="shared" si="10"/>
        <v>0</v>
      </c>
      <c r="AB5" s="22"/>
      <c r="AC5" s="22">
        <f t="shared" si="11"/>
        <v>0</v>
      </c>
      <c r="AD5" s="22">
        <v>2</v>
      </c>
      <c r="AE5" s="22">
        <f t="shared" si="12"/>
        <v>1497.3875162600707</v>
      </c>
      <c r="AF5" s="22">
        <v>1</v>
      </c>
      <c r="AG5" s="22">
        <f t="shared" si="13"/>
        <v>1462.7278360175928</v>
      </c>
      <c r="AH5" s="22">
        <v>3</v>
      </c>
      <c r="AI5" s="22">
        <f t="shared" si="14"/>
        <v>854.32766665861141</v>
      </c>
      <c r="AJ5" s="22">
        <v>10</v>
      </c>
      <c r="AK5" s="22">
        <f t="shared" si="15"/>
        <v>1212.7896496637204</v>
      </c>
      <c r="AL5" s="22">
        <v>1</v>
      </c>
      <c r="AM5" s="22">
        <f t="shared" si="16"/>
        <v>1462.7278360175928</v>
      </c>
      <c r="AN5" s="22">
        <v>17</v>
      </c>
      <c r="AO5" s="22">
        <f t="shared" si="17"/>
        <v>654.70449049633714</v>
      </c>
      <c r="AP5" s="22"/>
      <c r="AQ5" s="22">
        <f t="shared" si="18"/>
        <v>0</v>
      </c>
      <c r="AR5" s="22">
        <v>1</v>
      </c>
      <c r="AS5" s="22">
        <f t="shared" si="19"/>
        <v>1277.0912590556811</v>
      </c>
    </row>
    <row r="6" spans="1:45" x14ac:dyDescent="0.2">
      <c r="A6" s="17">
        <v>3</v>
      </c>
      <c r="B6" s="18" t="s">
        <v>54</v>
      </c>
      <c r="C6" s="18" t="s">
        <v>55</v>
      </c>
      <c r="D6" s="17" t="s">
        <v>56</v>
      </c>
      <c r="E6" s="18" t="s">
        <v>57</v>
      </c>
      <c r="F6" s="17">
        <v>3</v>
      </c>
      <c r="G6" s="18"/>
      <c r="H6" s="17"/>
      <c r="I6" s="19">
        <f t="shared" si="0"/>
        <v>4</v>
      </c>
      <c r="J6" s="19">
        <f t="shared" si="1"/>
        <v>6931.9219551663282</v>
      </c>
      <c r="K6" s="19">
        <f>SUMPRODUCT(LARGE((O6, Q6, S6, U6, W6, Y6, AA6, AC6, AE6, AG6, AI6, AK6, AM6, AO6, AQ6, AS6),{1;2;3;4;5}))</f>
        <v>6931.9219551663282</v>
      </c>
      <c r="L6" s="19" t="str">
        <f t="shared" si="2"/>
        <v>J</v>
      </c>
      <c r="M6" s="19">
        <f t="shared" si="3"/>
        <v>7278.5180529246445</v>
      </c>
      <c r="N6" s="19"/>
      <c r="O6" s="19">
        <f t="shared" si="4"/>
        <v>0</v>
      </c>
      <c r="P6" s="19"/>
      <c r="Q6" s="19">
        <f t="shared" si="5"/>
        <v>0</v>
      </c>
      <c r="R6" s="19"/>
      <c r="S6" s="19">
        <f t="shared" si="6"/>
        <v>0</v>
      </c>
      <c r="T6" s="19">
        <v>1</v>
      </c>
      <c r="U6" s="19">
        <f t="shared" si="7"/>
        <v>1894.9666849635223</v>
      </c>
      <c r="V6" s="19"/>
      <c r="W6" s="19">
        <f t="shared" si="8"/>
        <v>0</v>
      </c>
      <c r="X6" s="19">
        <v>1</v>
      </c>
      <c r="Y6" s="19">
        <f t="shared" si="9"/>
        <v>1851.5140521395074</v>
      </c>
      <c r="Z6" s="19"/>
      <c r="AA6" s="19">
        <f t="shared" si="10"/>
        <v>0</v>
      </c>
      <c r="AB6" s="19"/>
      <c r="AC6" s="19">
        <f t="shared" si="11"/>
        <v>0</v>
      </c>
      <c r="AD6" s="19"/>
      <c r="AE6" s="19">
        <f t="shared" si="12"/>
        <v>0</v>
      </c>
      <c r="AF6" s="19"/>
      <c r="AG6" s="19">
        <f t="shared" si="13"/>
        <v>0</v>
      </c>
      <c r="AH6" s="19"/>
      <c r="AI6" s="19">
        <f t="shared" si="14"/>
        <v>0</v>
      </c>
      <c r="AJ6" s="19">
        <v>3</v>
      </c>
      <c r="AK6" s="19">
        <f t="shared" si="15"/>
        <v>1866.3880812641423</v>
      </c>
      <c r="AL6" s="19"/>
      <c r="AM6" s="19">
        <f t="shared" si="16"/>
        <v>0</v>
      </c>
      <c r="AN6" s="19">
        <v>5</v>
      </c>
      <c r="AO6" s="19">
        <f t="shared" si="17"/>
        <v>1319.0531367991559</v>
      </c>
      <c r="AP6" s="19"/>
      <c r="AQ6" s="19">
        <f t="shared" si="18"/>
        <v>0</v>
      </c>
      <c r="AR6" s="19"/>
      <c r="AS6" s="19">
        <f t="shared" si="19"/>
        <v>0</v>
      </c>
    </row>
    <row r="7" spans="1:45" x14ac:dyDescent="0.2">
      <c r="A7" s="20">
        <v>4</v>
      </c>
      <c r="B7" s="21" t="s">
        <v>58</v>
      </c>
      <c r="C7" s="21" t="s">
        <v>59</v>
      </c>
      <c r="D7" s="20" t="s">
        <v>48</v>
      </c>
      <c r="E7" s="21" t="s">
        <v>53</v>
      </c>
      <c r="F7" s="20">
        <v>1</v>
      </c>
      <c r="G7" s="21" t="s">
        <v>50</v>
      </c>
      <c r="H7" s="20"/>
      <c r="I7" s="22">
        <f t="shared" si="0"/>
        <v>7</v>
      </c>
      <c r="J7" s="22">
        <f t="shared" si="1"/>
        <v>6833.408205205692</v>
      </c>
      <c r="K7" s="22">
        <f>SUMPRODUCT(LARGE((O7, Q7, S7, U7, W7, Y7, AA7, AC7, AE7, AG7, AI7, AK7, AM7, AO7, AQ7, AS7),{1;2;3;4;5}))</f>
        <v>5787.7853604063575</v>
      </c>
      <c r="L7" s="22" t="str">
        <f t="shared" si="2"/>
        <v>J</v>
      </c>
      <c r="M7" s="22">
        <f t="shared" si="3"/>
        <v>6077.1746284266756</v>
      </c>
      <c r="N7" s="22"/>
      <c r="O7" s="22">
        <f t="shared" si="4"/>
        <v>0</v>
      </c>
      <c r="P7" s="22">
        <v>6</v>
      </c>
      <c r="Q7" s="22">
        <f t="shared" si="5"/>
        <v>578.12125471966226</v>
      </c>
      <c r="R7" s="22"/>
      <c r="S7" s="22">
        <f t="shared" si="6"/>
        <v>0</v>
      </c>
      <c r="T7" s="22"/>
      <c r="U7" s="22">
        <f t="shared" si="7"/>
        <v>0</v>
      </c>
      <c r="V7" s="22">
        <v>2</v>
      </c>
      <c r="W7" s="22">
        <f t="shared" si="8"/>
        <v>1055.2425094393247</v>
      </c>
      <c r="X7" s="22"/>
      <c r="Y7" s="22">
        <f t="shared" si="9"/>
        <v>0</v>
      </c>
      <c r="Z7" s="22"/>
      <c r="AA7" s="22">
        <f t="shared" si="10"/>
        <v>0</v>
      </c>
      <c r="AB7" s="22"/>
      <c r="AC7" s="22">
        <f t="shared" si="11"/>
        <v>0</v>
      </c>
      <c r="AD7" s="22">
        <v>5</v>
      </c>
      <c r="AE7" s="22">
        <f t="shared" si="12"/>
        <v>999.96250542002349</v>
      </c>
      <c r="AF7" s="22">
        <v>2</v>
      </c>
      <c r="AG7" s="22">
        <f t="shared" si="13"/>
        <v>1161.6978403536118</v>
      </c>
      <c r="AH7" s="22"/>
      <c r="AI7" s="22">
        <f t="shared" si="14"/>
        <v>0</v>
      </c>
      <c r="AJ7" s="22">
        <v>4</v>
      </c>
      <c r="AK7" s="22">
        <f t="shared" si="15"/>
        <v>1710.2146605037674</v>
      </c>
      <c r="AL7" s="22">
        <v>4</v>
      </c>
      <c r="AM7" s="22">
        <f t="shared" si="16"/>
        <v>860.66784468963056</v>
      </c>
      <c r="AN7" s="22">
        <v>24</v>
      </c>
      <c r="AO7" s="22">
        <f t="shared" si="17"/>
        <v>467.50159007967198</v>
      </c>
      <c r="AP7" s="22"/>
      <c r="AQ7" s="22">
        <f t="shared" si="18"/>
        <v>0</v>
      </c>
      <c r="AR7" s="22"/>
      <c r="AS7" s="22">
        <f t="shared" si="19"/>
        <v>0</v>
      </c>
    </row>
    <row r="8" spans="1:45" x14ac:dyDescent="0.2">
      <c r="A8" s="17">
        <v>5</v>
      </c>
      <c r="B8" s="18" t="s">
        <v>60</v>
      </c>
      <c r="C8" s="18" t="s">
        <v>61</v>
      </c>
      <c r="D8" s="17" t="s">
        <v>56</v>
      </c>
      <c r="E8" s="18" t="s">
        <v>57</v>
      </c>
      <c r="F8" s="17">
        <v>3</v>
      </c>
      <c r="G8" s="18"/>
      <c r="H8" s="17"/>
      <c r="I8" s="19">
        <f t="shared" si="0"/>
        <v>4</v>
      </c>
      <c r="J8" s="19">
        <f t="shared" si="1"/>
        <v>5514.9983197035563</v>
      </c>
      <c r="K8" s="19">
        <f>SUMPRODUCT(LARGE((O8, Q8, S8, U8, W8, Y8, AA8, AC8, AE8, AG8, AI8, AK8, AM8, AO8, AQ8, AS8),{1;2;3;4;5}))</f>
        <v>5514.9983197035563</v>
      </c>
      <c r="L8" s="19" t="str">
        <f t="shared" si="2"/>
        <v>J</v>
      </c>
      <c r="M8" s="19">
        <f t="shared" si="3"/>
        <v>5790.748235688734</v>
      </c>
      <c r="N8" s="19"/>
      <c r="O8" s="19">
        <f t="shared" si="4"/>
        <v>0</v>
      </c>
      <c r="P8" s="19"/>
      <c r="Q8" s="19">
        <f t="shared" si="5"/>
        <v>0</v>
      </c>
      <c r="R8" s="19"/>
      <c r="S8" s="19">
        <f t="shared" si="6"/>
        <v>0</v>
      </c>
      <c r="T8" s="19">
        <v>2</v>
      </c>
      <c r="U8" s="19">
        <f t="shared" si="7"/>
        <v>1518.679190383546</v>
      </c>
      <c r="V8" s="19"/>
      <c r="W8" s="19">
        <f t="shared" si="8"/>
        <v>0</v>
      </c>
      <c r="X8" s="19">
        <v>2</v>
      </c>
      <c r="Y8" s="19">
        <f t="shared" si="9"/>
        <v>1475.2265575595311</v>
      </c>
      <c r="Z8" s="19"/>
      <c r="AA8" s="19">
        <f t="shared" si="10"/>
        <v>0</v>
      </c>
      <c r="AB8" s="19"/>
      <c r="AC8" s="19">
        <f t="shared" si="11"/>
        <v>0</v>
      </c>
      <c r="AD8" s="19"/>
      <c r="AE8" s="19">
        <f t="shared" si="12"/>
        <v>0</v>
      </c>
      <c r="AF8" s="19"/>
      <c r="AG8" s="19">
        <f t="shared" si="13"/>
        <v>0</v>
      </c>
      <c r="AH8" s="19"/>
      <c r="AI8" s="19">
        <f t="shared" si="14"/>
        <v>0</v>
      </c>
      <c r="AJ8" s="19">
        <v>17</v>
      </c>
      <c r="AK8" s="19">
        <f t="shared" si="15"/>
        <v>924.72849794087801</v>
      </c>
      <c r="AL8" s="19"/>
      <c r="AM8" s="19">
        <f t="shared" si="16"/>
        <v>0</v>
      </c>
      <c r="AN8" s="19">
        <v>3</v>
      </c>
      <c r="AO8" s="19">
        <f t="shared" si="17"/>
        <v>1596.3640738196013</v>
      </c>
      <c r="AP8" s="19"/>
      <c r="AQ8" s="19">
        <f t="shared" si="18"/>
        <v>0</v>
      </c>
      <c r="AR8" s="19"/>
      <c r="AS8" s="19">
        <f t="shared" si="19"/>
        <v>0</v>
      </c>
    </row>
    <row r="9" spans="1:45" x14ac:dyDescent="0.2">
      <c r="A9" s="20">
        <v>6</v>
      </c>
      <c r="B9" s="21" t="s">
        <v>62</v>
      </c>
      <c r="C9" s="21" t="s">
        <v>63</v>
      </c>
      <c r="D9" s="20" t="s">
        <v>48</v>
      </c>
      <c r="E9" s="21" t="s">
        <v>49</v>
      </c>
      <c r="F9" s="20">
        <v>2</v>
      </c>
      <c r="G9" s="21" t="s">
        <v>64</v>
      </c>
      <c r="H9" s="20"/>
      <c r="I9" s="22">
        <f t="shared" si="0"/>
        <v>4</v>
      </c>
      <c r="J9" s="22">
        <f t="shared" si="1"/>
        <v>5014.2795820970659</v>
      </c>
      <c r="K9" s="22">
        <f>SUMPRODUCT(LARGE((O9, Q9, S9, U9, W9, Y9, AA9, AC9, AE9, AG9, AI9, AK9, AM9, AO9, AQ9, AS9),{1;2;3;4;5}))</f>
        <v>5014.2795820970659</v>
      </c>
      <c r="L9" s="22" t="str">
        <f t="shared" si="2"/>
        <v>J</v>
      </c>
      <c r="M9" s="22">
        <f t="shared" si="3"/>
        <v>5264.9935612019199</v>
      </c>
      <c r="N9" s="22">
        <v>2</v>
      </c>
      <c r="O9" s="22">
        <f t="shared" si="4"/>
        <v>578.12125471966237</v>
      </c>
      <c r="P9" s="22"/>
      <c r="Q9" s="22">
        <f t="shared" si="5"/>
        <v>0</v>
      </c>
      <c r="R9" s="22">
        <v>2</v>
      </c>
      <c r="S9" s="22">
        <f t="shared" si="6"/>
        <v>841.36268949424368</v>
      </c>
      <c r="T9" s="22"/>
      <c r="U9" s="22">
        <f t="shared" si="7"/>
        <v>0</v>
      </c>
      <c r="V9" s="22"/>
      <c r="W9" s="22">
        <f t="shared" si="8"/>
        <v>0</v>
      </c>
      <c r="X9" s="22"/>
      <c r="Y9" s="22">
        <f t="shared" si="9"/>
        <v>0</v>
      </c>
      <c r="Z9" s="22"/>
      <c r="AA9" s="22">
        <f t="shared" si="10"/>
        <v>0</v>
      </c>
      <c r="AB9" s="22">
        <v>1</v>
      </c>
      <c r="AC9" s="22">
        <f t="shared" si="11"/>
        <v>1402.029995663981</v>
      </c>
      <c r="AD9" s="22"/>
      <c r="AE9" s="22">
        <f t="shared" si="12"/>
        <v>0</v>
      </c>
      <c r="AF9" s="22"/>
      <c r="AG9" s="22">
        <f t="shared" si="13"/>
        <v>0</v>
      </c>
      <c r="AH9" s="22"/>
      <c r="AI9" s="22">
        <f t="shared" si="14"/>
        <v>0</v>
      </c>
      <c r="AJ9" s="22"/>
      <c r="AK9" s="22">
        <f t="shared" si="15"/>
        <v>0</v>
      </c>
      <c r="AL9" s="22"/>
      <c r="AM9" s="22">
        <f t="shared" si="16"/>
        <v>0</v>
      </c>
      <c r="AN9" s="22">
        <v>1</v>
      </c>
      <c r="AO9" s="22">
        <f t="shared" si="17"/>
        <v>2192.7656422191794</v>
      </c>
      <c r="AP9" s="22"/>
      <c r="AQ9" s="22">
        <f t="shared" si="18"/>
        <v>0</v>
      </c>
      <c r="AR9" s="22"/>
      <c r="AS9" s="22">
        <f t="shared" si="19"/>
        <v>0</v>
      </c>
    </row>
    <row r="10" spans="1:45" x14ac:dyDescent="0.2">
      <c r="A10" s="17">
        <v>7</v>
      </c>
      <c r="B10" s="18" t="s">
        <v>65</v>
      </c>
      <c r="C10" s="18" t="s">
        <v>66</v>
      </c>
      <c r="D10" s="17" t="s">
        <v>48</v>
      </c>
      <c r="E10" s="18" t="s">
        <v>49</v>
      </c>
      <c r="F10" s="17">
        <v>2</v>
      </c>
      <c r="G10" s="18" t="s">
        <v>67</v>
      </c>
      <c r="H10" s="17"/>
      <c r="I10" s="19">
        <f t="shared" si="0"/>
        <v>6</v>
      </c>
      <c r="J10" s="19">
        <f t="shared" si="1"/>
        <v>4946.5181616238415</v>
      </c>
      <c r="K10" s="19">
        <f>SUMPRODUCT(LARGE((O10, Q10, S10, U10, W10, Y10, AA10, AC10, AE10, AG10, AI10, AK10, AM10, AO10, AQ10, AS10),{1;2;3;4;5}))</f>
        <v>4522.4692043681835</v>
      </c>
      <c r="L10" s="19" t="str">
        <f t="shared" si="2"/>
        <v>J</v>
      </c>
      <c r="M10" s="19">
        <f t="shared" si="3"/>
        <v>4748.5926645865929</v>
      </c>
      <c r="N10" s="19">
        <v>1</v>
      </c>
      <c r="O10" s="19">
        <f t="shared" si="4"/>
        <v>879.15125038364351</v>
      </c>
      <c r="P10" s="19"/>
      <c r="Q10" s="19">
        <f t="shared" si="5"/>
        <v>0</v>
      </c>
      <c r="R10" s="19"/>
      <c r="S10" s="19">
        <f t="shared" si="6"/>
        <v>0</v>
      </c>
      <c r="T10" s="19"/>
      <c r="U10" s="19">
        <f t="shared" si="7"/>
        <v>0</v>
      </c>
      <c r="V10" s="19"/>
      <c r="W10" s="19">
        <f t="shared" si="8"/>
        <v>0</v>
      </c>
      <c r="X10" s="19"/>
      <c r="Y10" s="19">
        <f t="shared" si="9"/>
        <v>0</v>
      </c>
      <c r="Z10" s="19"/>
      <c r="AA10" s="19">
        <f t="shared" si="10"/>
        <v>0</v>
      </c>
      <c r="AB10" s="19"/>
      <c r="AC10" s="19">
        <f t="shared" si="11"/>
        <v>0</v>
      </c>
      <c r="AD10" s="19">
        <v>7</v>
      </c>
      <c r="AE10" s="19">
        <f t="shared" si="12"/>
        <v>817.30246082222595</v>
      </c>
      <c r="AF10" s="19">
        <v>3</v>
      </c>
      <c r="AG10" s="19">
        <f t="shared" si="13"/>
        <v>985.60658129793046</v>
      </c>
      <c r="AH10" s="19"/>
      <c r="AI10" s="19">
        <f t="shared" si="14"/>
        <v>0</v>
      </c>
      <c r="AJ10" s="19">
        <v>19</v>
      </c>
      <c r="AK10" s="19">
        <f t="shared" si="15"/>
        <v>864.34764847268411</v>
      </c>
      <c r="AL10" s="19"/>
      <c r="AM10" s="19">
        <f t="shared" si="16"/>
        <v>0</v>
      </c>
      <c r="AN10" s="19">
        <v>26</v>
      </c>
      <c r="AO10" s="19">
        <f t="shared" si="17"/>
        <v>424.04895725565694</v>
      </c>
      <c r="AP10" s="19"/>
      <c r="AQ10" s="19">
        <f t="shared" si="18"/>
        <v>0</v>
      </c>
      <c r="AR10" s="19">
        <v>2</v>
      </c>
      <c r="AS10" s="19">
        <f t="shared" si="19"/>
        <v>976.06126339169998</v>
      </c>
    </row>
    <row r="11" spans="1:45" x14ac:dyDescent="0.2">
      <c r="A11" s="20">
        <v>8</v>
      </c>
      <c r="B11" s="21" t="s">
        <v>68</v>
      </c>
      <c r="C11" s="21" t="s">
        <v>69</v>
      </c>
      <c r="D11" s="20" t="s">
        <v>48</v>
      </c>
      <c r="E11" s="21" t="s">
        <v>49</v>
      </c>
      <c r="F11" s="20">
        <v>2</v>
      </c>
      <c r="G11" s="21" t="s">
        <v>67</v>
      </c>
      <c r="H11" s="20"/>
      <c r="I11" s="22">
        <f t="shared" si="0"/>
        <v>7</v>
      </c>
      <c r="J11" s="22">
        <f t="shared" si="1"/>
        <v>5252.878260078679</v>
      </c>
      <c r="K11" s="22">
        <f>SUMPRODUCT(LARGE((O11, Q11, S11, U11, W11, Y11, AA11, AC11, AE11, AG11, AI11, AK11, AM11, AO11, AQ11, AS11),{1;2;3;4;5}))</f>
        <v>4467.3016744447295</v>
      </c>
      <c r="L11" s="22" t="str">
        <f t="shared" si="2"/>
        <v>J</v>
      </c>
      <c r="M11" s="22">
        <f t="shared" si="3"/>
        <v>4690.6667581669662</v>
      </c>
      <c r="N11" s="22">
        <v>3</v>
      </c>
      <c r="O11" s="22">
        <f t="shared" si="4"/>
        <v>402.02999566398108</v>
      </c>
      <c r="P11" s="22"/>
      <c r="Q11" s="22">
        <f t="shared" si="5"/>
        <v>0</v>
      </c>
      <c r="R11" s="22">
        <v>1</v>
      </c>
      <c r="S11" s="22">
        <f t="shared" si="6"/>
        <v>1142.3926851582248</v>
      </c>
      <c r="T11" s="22"/>
      <c r="U11" s="22">
        <f t="shared" si="7"/>
        <v>0</v>
      </c>
      <c r="V11" s="22"/>
      <c r="W11" s="22">
        <f t="shared" si="8"/>
        <v>0</v>
      </c>
      <c r="X11" s="22"/>
      <c r="Y11" s="22">
        <f t="shared" si="9"/>
        <v>0</v>
      </c>
      <c r="Z11" s="22"/>
      <c r="AA11" s="22">
        <f t="shared" si="10"/>
        <v>0</v>
      </c>
      <c r="AB11" s="22">
        <v>2</v>
      </c>
      <c r="AC11" s="22">
        <f t="shared" si="11"/>
        <v>1101</v>
      </c>
      <c r="AD11" s="22">
        <v>4</v>
      </c>
      <c r="AE11" s="22">
        <f t="shared" si="12"/>
        <v>1121.100021680094</v>
      </c>
      <c r="AF11" s="22">
        <v>9</v>
      </c>
      <c r="AG11" s="22">
        <f t="shared" si="13"/>
        <v>508.48532657826797</v>
      </c>
      <c r="AH11" s="22"/>
      <c r="AI11" s="22">
        <f t="shared" si="14"/>
        <v>0</v>
      </c>
      <c r="AJ11" s="22"/>
      <c r="AK11" s="22">
        <f t="shared" si="15"/>
        <v>0</v>
      </c>
      <c r="AL11" s="22">
        <v>12</v>
      </c>
      <c r="AM11" s="22">
        <f t="shared" si="16"/>
        <v>383.54658996996818</v>
      </c>
      <c r="AN11" s="22">
        <v>19</v>
      </c>
      <c r="AO11" s="22">
        <f t="shared" si="17"/>
        <v>594.32364102814313</v>
      </c>
      <c r="AP11" s="22"/>
      <c r="AQ11" s="22">
        <f t="shared" si="18"/>
        <v>0</v>
      </c>
      <c r="AR11" s="22"/>
      <c r="AS11" s="22">
        <f t="shared" si="19"/>
        <v>0</v>
      </c>
    </row>
    <row r="12" spans="1:45" x14ac:dyDescent="0.2">
      <c r="A12" s="17">
        <v>9</v>
      </c>
      <c r="B12" s="18" t="s">
        <v>70</v>
      </c>
      <c r="C12" s="18" t="s">
        <v>71</v>
      </c>
      <c r="D12" s="17" t="s">
        <v>48</v>
      </c>
      <c r="E12" s="18" t="s">
        <v>53</v>
      </c>
      <c r="F12" s="17">
        <v>1</v>
      </c>
      <c r="G12" s="18" t="s">
        <v>50</v>
      </c>
      <c r="H12" s="17"/>
      <c r="I12" s="19">
        <f t="shared" si="0"/>
        <v>4</v>
      </c>
      <c r="J12" s="19">
        <f t="shared" si="1"/>
        <v>3910.2387556867452</v>
      </c>
      <c r="K12" s="19">
        <f>SUMPRODUCT(LARGE((O12, Q12, S12, U12, W12, Y12, AA12, AC12, AE12, AG12, AI12, AK12, AM12, AO12, AQ12, AS12),{1;2;3;4;5}))</f>
        <v>3910.2387556867452</v>
      </c>
      <c r="L12" s="19" t="str">
        <f t="shared" si="2"/>
        <v>J</v>
      </c>
      <c r="M12" s="19">
        <f t="shared" si="3"/>
        <v>4105.7506934710827</v>
      </c>
      <c r="N12" s="19"/>
      <c r="O12" s="19">
        <f t="shared" si="4"/>
        <v>0</v>
      </c>
      <c r="P12" s="19">
        <v>10</v>
      </c>
      <c r="Q12" s="19">
        <f t="shared" si="5"/>
        <v>356.27250510330578</v>
      </c>
      <c r="R12" s="19"/>
      <c r="S12" s="19">
        <f t="shared" si="6"/>
        <v>0</v>
      </c>
      <c r="T12" s="19"/>
      <c r="U12" s="19">
        <f t="shared" si="7"/>
        <v>0</v>
      </c>
      <c r="V12" s="19"/>
      <c r="W12" s="19">
        <f t="shared" si="8"/>
        <v>0</v>
      </c>
      <c r="X12" s="19"/>
      <c r="Y12" s="19">
        <f t="shared" si="9"/>
        <v>0</v>
      </c>
      <c r="Z12" s="19"/>
      <c r="AA12" s="19">
        <f t="shared" si="10"/>
        <v>0</v>
      </c>
      <c r="AB12" s="19"/>
      <c r="AC12" s="19">
        <f t="shared" si="11"/>
        <v>0</v>
      </c>
      <c r="AD12" s="19">
        <v>3</v>
      </c>
      <c r="AE12" s="19">
        <f t="shared" si="12"/>
        <v>1277.2734424404689</v>
      </c>
      <c r="AF12" s="19"/>
      <c r="AG12" s="19">
        <f t="shared" si="13"/>
        <v>0</v>
      </c>
      <c r="AH12" s="19"/>
      <c r="AI12" s="19">
        <f t="shared" si="14"/>
        <v>0</v>
      </c>
      <c r="AJ12" s="19">
        <v>8</v>
      </c>
      <c r="AK12" s="19">
        <f t="shared" si="15"/>
        <v>1333.9271659237909</v>
      </c>
      <c r="AL12" s="19"/>
      <c r="AM12" s="19">
        <f t="shared" si="16"/>
        <v>0</v>
      </c>
      <c r="AN12" s="19">
        <v>10</v>
      </c>
      <c r="AO12" s="19">
        <f t="shared" si="17"/>
        <v>942.76564221917943</v>
      </c>
      <c r="AP12" s="19"/>
      <c r="AQ12" s="19">
        <f t="shared" si="18"/>
        <v>0</v>
      </c>
      <c r="AR12" s="19"/>
      <c r="AS12" s="19">
        <f t="shared" si="19"/>
        <v>0</v>
      </c>
    </row>
    <row r="13" spans="1:45" x14ac:dyDescent="0.2">
      <c r="A13" s="20">
        <v>10</v>
      </c>
      <c r="B13" s="21" t="s">
        <v>72</v>
      </c>
      <c r="C13" s="21" t="s">
        <v>73</v>
      </c>
      <c r="D13" s="20" t="s">
        <v>48</v>
      </c>
      <c r="E13" s="21" t="s">
        <v>53</v>
      </c>
      <c r="F13" s="20">
        <v>1</v>
      </c>
      <c r="G13" s="21" t="s">
        <v>50</v>
      </c>
      <c r="H13" s="20"/>
      <c r="I13" s="22">
        <f t="shared" si="0"/>
        <v>4</v>
      </c>
      <c r="J13" s="22">
        <f t="shared" si="1"/>
        <v>3842.2778467407179</v>
      </c>
      <c r="K13" s="22">
        <f>SUMPRODUCT(LARGE((O13, Q13, S13, U13, W13, Y13, AA13, AC13, AE13, AG13, AI13, AK13, AM13, AO13, AQ13, AS13),{1;2;3;4;5}))</f>
        <v>3842.2778467407188</v>
      </c>
      <c r="L13" s="22" t="str">
        <f t="shared" si="2"/>
        <v>J</v>
      </c>
      <c r="M13" s="22">
        <f t="shared" si="3"/>
        <v>4034.3917390777551</v>
      </c>
      <c r="N13" s="22"/>
      <c r="O13" s="22">
        <f t="shared" si="4"/>
        <v>0</v>
      </c>
      <c r="P13" s="22">
        <v>3</v>
      </c>
      <c r="Q13" s="22">
        <f t="shared" si="5"/>
        <v>879.1512503836434</v>
      </c>
      <c r="R13" s="22"/>
      <c r="S13" s="22">
        <f t="shared" si="6"/>
        <v>0</v>
      </c>
      <c r="T13" s="22"/>
      <c r="U13" s="22">
        <f t="shared" si="7"/>
        <v>0</v>
      </c>
      <c r="V13" s="22"/>
      <c r="W13" s="22">
        <f t="shared" si="8"/>
        <v>0</v>
      </c>
      <c r="X13" s="22"/>
      <c r="Y13" s="22">
        <f t="shared" si="9"/>
        <v>0</v>
      </c>
      <c r="Z13" s="22"/>
      <c r="AA13" s="22">
        <f t="shared" si="10"/>
        <v>0</v>
      </c>
      <c r="AB13" s="22"/>
      <c r="AC13" s="22">
        <f t="shared" si="11"/>
        <v>0</v>
      </c>
      <c r="AD13" s="22"/>
      <c r="AE13" s="22">
        <f t="shared" si="12"/>
        <v>0</v>
      </c>
      <c r="AF13" s="22"/>
      <c r="AG13" s="22">
        <f t="shared" si="13"/>
        <v>0</v>
      </c>
      <c r="AH13" s="22"/>
      <c r="AI13" s="22">
        <f t="shared" si="14"/>
        <v>0</v>
      </c>
      <c r="AJ13" s="22">
        <v>12</v>
      </c>
      <c r="AK13" s="22">
        <f t="shared" si="15"/>
        <v>1113.8130921041895</v>
      </c>
      <c r="AL13" s="22">
        <v>2</v>
      </c>
      <c r="AM13" s="22">
        <f t="shared" si="16"/>
        <v>1161.6978403536118</v>
      </c>
      <c r="AN13" s="22">
        <v>16</v>
      </c>
      <c r="AO13" s="22">
        <f t="shared" si="17"/>
        <v>687.61566389927361</v>
      </c>
      <c r="AP13" s="22"/>
      <c r="AQ13" s="22">
        <f t="shared" si="18"/>
        <v>0</v>
      </c>
      <c r="AR13" s="22"/>
      <c r="AS13" s="22">
        <f t="shared" si="19"/>
        <v>0</v>
      </c>
    </row>
    <row r="14" spans="1:45" x14ac:dyDescent="0.2">
      <c r="A14" s="17">
        <v>11</v>
      </c>
      <c r="B14" s="18" t="s">
        <v>74</v>
      </c>
      <c r="C14" s="18" t="s">
        <v>75</v>
      </c>
      <c r="D14" s="17" t="s">
        <v>48</v>
      </c>
      <c r="E14" s="18" t="s">
        <v>53</v>
      </c>
      <c r="F14" s="17">
        <v>1</v>
      </c>
      <c r="G14" s="18" t="s">
        <v>50</v>
      </c>
      <c r="H14" s="17"/>
      <c r="I14" s="19">
        <f t="shared" si="0"/>
        <v>5</v>
      </c>
      <c r="J14" s="19">
        <f t="shared" si="1"/>
        <v>3836.6404584779739</v>
      </c>
      <c r="K14" s="19">
        <f>SUMPRODUCT(LARGE((O14, Q14, S14, U14, W14, Y14, AA14, AC14, AE14, AG14, AI14, AK14, AM14, AO14, AQ14, AS14),{1;2;3;4;5}))</f>
        <v>3836.6404584779739</v>
      </c>
      <c r="L14" s="19" t="str">
        <f t="shared" si="2"/>
        <v>J</v>
      </c>
      <c r="M14" s="19">
        <f t="shared" si="3"/>
        <v>4028.4724814018728</v>
      </c>
      <c r="N14" s="19"/>
      <c r="O14" s="19">
        <f t="shared" si="4"/>
        <v>0</v>
      </c>
      <c r="P14" s="19">
        <v>4</v>
      </c>
      <c r="Q14" s="19">
        <f t="shared" si="5"/>
        <v>754.2125137753435</v>
      </c>
      <c r="R14" s="19"/>
      <c r="S14" s="19">
        <f t="shared" si="6"/>
        <v>0</v>
      </c>
      <c r="T14" s="19"/>
      <c r="U14" s="19">
        <f t="shared" si="7"/>
        <v>0</v>
      </c>
      <c r="V14" s="19"/>
      <c r="W14" s="19">
        <f t="shared" si="8"/>
        <v>0</v>
      </c>
      <c r="X14" s="19"/>
      <c r="Y14" s="19">
        <f t="shared" si="9"/>
        <v>0</v>
      </c>
      <c r="Z14" s="19"/>
      <c r="AA14" s="19">
        <f t="shared" si="10"/>
        <v>0</v>
      </c>
      <c r="AB14" s="19"/>
      <c r="AC14" s="19">
        <f t="shared" si="11"/>
        <v>0</v>
      </c>
      <c r="AD14" s="19"/>
      <c r="AE14" s="19">
        <f t="shared" si="12"/>
        <v>0</v>
      </c>
      <c r="AF14" s="19">
        <v>7</v>
      </c>
      <c r="AG14" s="19">
        <f t="shared" si="13"/>
        <v>617.62979600333608</v>
      </c>
      <c r="AH14" s="19"/>
      <c r="AI14" s="19">
        <f t="shared" si="14"/>
        <v>0</v>
      </c>
      <c r="AJ14" s="19">
        <v>21</v>
      </c>
      <c r="AK14" s="19">
        <f t="shared" si="15"/>
        <v>810.01553124632153</v>
      </c>
      <c r="AL14" s="19">
        <v>5</v>
      </c>
      <c r="AM14" s="19">
        <f t="shared" si="16"/>
        <v>763.75783168157409</v>
      </c>
      <c r="AN14" s="19">
        <v>11</v>
      </c>
      <c r="AO14" s="19">
        <f t="shared" si="17"/>
        <v>891.02478577139834</v>
      </c>
      <c r="AP14" s="19"/>
      <c r="AQ14" s="19">
        <f t="shared" si="18"/>
        <v>0</v>
      </c>
      <c r="AR14" s="19"/>
      <c r="AS14" s="19">
        <f t="shared" si="19"/>
        <v>0</v>
      </c>
    </row>
    <row r="15" spans="1:45" x14ac:dyDescent="0.2">
      <c r="A15" s="20">
        <v>12</v>
      </c>
      <c r="B15" s="21" t="s">
        <v>76</v>
      </c>
      <c r="C15" s="21" t="s">
        <v>77</v>
      </c>
      <c r="D15" s="20" t="s">
        <v>48</v>
      </c>
      <c r="E15" s="21" t="s">
        <v>78</v>
      </c>
      <c r="F15" s="20">
        <v>2</v>
      </c>
      <c r="G15" s="21" t="s">
        <v>67</v>
      </c>
      <c r="H15" s="20"/>
      <c r="I15" s="22">
        <f t="shared" si="0"/>
        <v>5</v>
      </c>
      <c r="J15" s="22">
        <f t="shared" si="1"/>
        <v>3786.2632919405251</v>
      </c>
      <c r="K15" s="22">
        <f>SUMPRODUCT(LARGE((O15, Q15, S15, U15, W15, Y15, AA15, AC15, AE15, AG15, AI15, AK15, AM15, AO15, AQ15, AS15),{1;2;3;4;5}))</f>
        <v>3786.2632919405251</v>
      </c>
      <c r="L15" s="22" t="str">
        <f t="shared" si="2"/>
        <v>J</v>
      </c>
      <c r="M15" s="22">
        <f t="shared" si="3"/>
        <v>3975.5764565375516</v>
      </c>
      <c r="N15" s="22"/>
      <c r="O15" s="22">
        <f t="shared" si="4"/>
        <v>0</v>
      </c>
      <c r="P15" s="22"/>
      <c r="Q15" s="22">
        <f t="shared" si="5"/>
        <v>0</v>
      </c>
      <c r="R15" s="22"/>
      <c r="S15" s="22">
        <f t="shared" si="6"/>
        <v>0</v>
      </c>
      <c r="T15" s="22"/>
      <c r="U15" s="22">
        <f t="shared" si="7"/>
        <v>0</v>
      </c>
      <c r="V15" s="22"/>
      <c r="W15" s="22">
        <f t="shared" si="8"/>
        <v>0</v>
      </c>
      <c r="X15" s="22"/>
      <c r="Y15" s="22">
        <f t="shared" si="9"/>
        <v>0</v>
      </c>
      <c r="Z15" s="22">
        <v>3</v>
      </c>
      <c r="AA15" s="22">
        <f t="shared" si="10"/>
        <v>799.97000433601875</v>
      </c>
      <c r="AB15" s="22"/>
      <c r="AC15" s="22">
        <f t="shared" si="11"/>
        <v>0</v>
      </c>
      <c r="AD15" s="22">
        <v>9</v>
      </c>
      <c r="AE15" s="22">
        <f t="shared" si="12"/>
        <v>680.87187404089082</v>
      </c>
      <c r="AF15" s="22">
        <v>4</v>
      </c>
      <c r="AG15" s="22">
        <f t="shared" si="13"/>
        <v>860.66784468963056</v>
      </c>
      <c r="AH15" s="22">
        <v>4</v>
      </c>
      <c r="AI15" s="22">
        <f t="shared" si="14"/>
        <v>729.3889300503115</v>
      </c>
      <c r="AJ15" s="22">
        <v>25</v>
      </c>
      <c r="AK15" s="22">
        <f t="shared" si="15"/>
        <v>715.36463882367343</v>
      </c>
      <c r="AL15" s="22"/>
      <c r="AM15" s="22">
        <f t="shared" si="16"/>
        <v>0</v>
      </c>
      <c r="AN15" s="22"/>
      <c r="AO15" s="22">
        <f t="shared" si="17"/>
        <v>0</v>
      </c>
      <c r="AP15" s="22"/>
      <c r="AQ15" s="22">
        <f t="shared" si="18"/>
        <v>0</v>
      </c>
      <c r="AR15" s="22"/>
      <c r="AS15" s="22">
        <f t="shared" si="19"/>
        <v>0</v>
      </c>
    </row>
    <row r="16" spans="1:45" x14ac:dyDescent="0.2">
      <c r="A16" s="17">
        <v>13</v>
      </c>
      <c r="B16" s="18" t="s">
        <v>79</v>
      </c>
      <c r="C16" s="18" t="s">
        <v>80</v>
      </c>
      <c r="D16" s="17" t="s">
        <v>48</v>
      </c>
      <c r="E16" s="18" t="s">
        <v>49</v>
      </c>
      <c r="F16" s="17">
        <v>2</v>
      </c>
      <c r="G16" s="18" t="s">
        <v>67</v>
      </c>
      <c r="H16" s="17"/>
      <c r="I16" s="19">
        <f t="shared" si="0"/>
        <v>6</v>
      </c>
      <c r="J16" s="19">
        <f t="shared" si="1"/>
        <v>3814.7557865007493</v>
      </c>
      <c r="K16" s="19">
        <f>SUMPRODUCT(LARGE((O16, Q16, S16, U16, W16, Y16, AA16, AC16, AE16, AG16, AI16, AK16, AM16, AO16, AQ16, AS16),{1;2;3;4;5}))</f>
        <v>3609.6911043168875</v>
      </c>
      <c r="L16" s="19" t="str">
        <f t="shared" si="2"/>
        <v>J</v>
      </c>
      <c r="M16" s="19">
        <f t="shared" si="3"/>
        <v>3790.175659532732</v>
      </c>
      <c r="N16" s="19">
        <v>4</v>
      </c>
      <c r="O16" s="19">
        <f t="shared" si="4"/>
        <v>277.09125905568123</v>
      </c>
      <c r="P16" s="19"/>
      <c r="Q16" s="19">
        <f t="shared" si="5"/>
        <v>0</v>
      </c>
      <c r="R16" s="19"/>
      <c r="S16" s="19">
        <f t="shared" si="6"/>
        <v>0</v>
      </c>
      <c r="T16" s="19"/>
      <c r="U16" s="19">
        <f t="shared" si="7"/>
        <v>0</v>
      </c>
      <c r="V16" s="19"/>
      <c r="W16" s="19">
        <f t="shared" si="8"/>
        <v>0</v>
      </c>
      <c r="X16" s="19"/>
      <c r="Y16" s="19">
        <f t="shared" si="9"/>
        <v>0</v>
      </c>
      <c r="Z16" s="19"/>
      <c r="AA16" s="19">
        <f t="shared" si="10"/>
        <v>0</v>
      </c>
      <c r="AB16" s="19"/>
      <c r="AC16" s="19">
        <f t="shared" si="11"/>
        <v>0</v>
      </c>
      <c r="AD16" s="19"/>
      <c r="AE16" s="19">
        <f t="shared" si="12"/>
        <v>0</v>
      </c>
      <c r="AF16" s="19">
        <v>5</v>
      </c>
      <c r="AG16" s="19">
        <f t="shared" si="13"/>
        <v>763.75783168157409</v>
      </c>
      <c r="AH16" s="19">
        <v>5</v>
      </c>
      <c r="AI16" s="19">
        <f t="shared" si="14"/>
        <v>632.47891704225503</v>
      </c>
      <c r="AJ16" s="19">
        <v>64</v>
      </c>
      <c r="AK16" s="19">
        <f t="shared" si="15"/>
        <v>205.06468218386175</v>
      </c>
      <c r="AL16" s="19"/>
      <c r="AM16" s="19">
        <f t="shared" si="16"/>
        <v>0</v>
      </c>
      <c r="AN16" s="19">
        <v>7</v>
      </c>
      <c r="AO16" s="19">
        <f t="shared" si="17"/>
        <v>1136.3930922013585</v>
      </c>
      <c r="AP16" s="19"/>
      <c r="AQ16" s="19">
        <f t="shared" si="18"/>
        <v>0</v>
      </c>
      <c r="AR16" s="19">
        <v>3</v>
      </c>
      <c r="AS16" s="19">
        <f t="shared" si="19"/>
        <v>799.97000433601875</v>
      </c>
    </row>
    <row r="17" spans="1:45" x14ac:dyDescent="0.2">
      <c r="A17" s="20">
        <v>14</v>
      </c>
      <c r="B17" s="21" t="s">
        <v>81</v>
      </c>
      <c r="C17" s="21" t="s">
        <v>82</v>
      </c>
      <c r="D17" s="20" t="s">
        <v>48</v>
      </c>
      <c r="E17" s="21" t="s">
        <v>53</v>
      </c>
      <c r="F17" s="20">
        <v>1</v>
      </c>
      <c r="G17" s="21" t="s">
        <v>67</v>
      </c>
      <c r="H17" s="20"/>
      <c r="I17" s="22">
        <f t="shared" si="0"/>
        <v>8</v>
      </c>
      <c r="J17" s="22">
        <f t="shared" si="1"/>
        <v>4793.9235418228809</v>
      </c>
      <c r="K17" s="22">
        <f>SUMPRODUCT(LARGE((O17, Q17, S17, U17, W17, Y17, AA17, AC17, AE17, AG17, AI17, AK17, AM17, AO17, AQ17, AS17),{1;2;3;4;5}))</f>
        <v>3535.8592828821829</v>
      </c>
      <c r="L17" s="22" t="str">
        <f t="shared" si="2"/>
        <v>J</v>
      </c>
      <c r="M17" s="22">
        <f t="shared" si="3"/>
        <v>3712.6522470262921</v>
      </c>
      <c r="N17" s="22"/>
      <c r="O17" s="22">
        <f t="shared" si="4"/>
        <v>0</v>
      </c>
      <c r="P17" s="22">
        <v>7</v>
      </c>
      <c r="Q17" s="22">
        <f t="shared" si="5"/>
        <v>511.17446508904902</v>
      </c>
      <c r="R17" s="22"/>
      <c r="S17" s="22">
        <f t="shared" si="6"/>
        <v>0</v>
      </c>
      <c r="T17" s="22"/>
      <c r="U17" s="22">
        <f t="shared" si="7"/>
        <v>0</v>
      </c>
      <c r="V17" s="22">
        <v>7</v>
      </c>
      <c r="W17" s="22">
        <f t="shared" si="8"/>
        <v>511.17446508904902</v>
      </c>
      <c r="X17" s="22"/>
      <c r="Y17" s="22">
        <f t="shared" si="9"/>
        <v>0</v>
      </c>
      <c r="Z17" s="22"/>
      <c r="AA17" s="22">
        <f t="shared" si="10"/>
        <v>0</v>
      </c>
      <c r="AB17" s="22">
        <v>3</v>
      </c>
      <c r="AC17" s="22">
        <f t="shared" si="11"/>
        <v>924.90874094431865</v>
      </c>
      <c r="AD17" s="22">
        <v>8</v>
      </c>
      <c r="AE17" s="22">
        <f t="shared" si="12"/>
        <v>744.81252710011756</v>
      </c>
      <c r="AF17" s="22">
        <v>10</v>
      </c>
      <c r="AG17" s="22">
        <f t="shared" si="13"/>
        <v>462.72783601759284</v>
      </c>
      <c r="AH17" s="22"/>
      <c r="AI17" s="22">
        <f t="shared" si="14"/>
        <v>0</v>
      </c>
      <c r="AJ17" s="22"/>
      <c r="AK17" s="22">
        <f t="shared" si="15"/>
        <v>0</v>
      </c>
      <c r="AL17" s="22">
        <v>11</v>
      </c>
      <c r="AM17" s="22">
        <f t="shared" si="16"/>
        <v>421.33515085936801</v>
      </c>
      <c r="AN17" s="22">
        <v>12</v>
      </c>
      <c r="AO17" s="22">
        <f t="shared" si="17"/>
        <v>843.78908465964855</v>
      </c>
      <c r="AP17" s="22"/>
      <c r="AQ17" s="22">
        <f t="shared" si="18"/>
        <v>0</v>
      </c>
      <c r="AR17" s="22">
        <v>8</v>
      </c>
      <c r="AS17" s="22">
        <f t="shared" si="19"/>
        <v>374.0012720637377</v>
      </c>
    </row>
    <row r="18" spans="1:45" x14ac:dyDescent="0.2">
      <c r="A18" s="17">
        <v>15</v>
      </c>
      <c r="B18" s="18" t="s">
        <v>83</v>
      </c>
      <c r="C18" s="18" t="s">
        <v>84</v>
      </c>
      <c r="D18" s="17" t="s">
        <v>56</v>
      </c>
      <c r="E18" s="18" t="s">
        <v>57</v>
      </c>
      <c r="F18" s="17">
        <v>3</v>
      </c>
      <c r="G18" s="18"/>
      <c r="H18" s="17"/>
      <c r="I18" s="19">
        <f t="shared" si="0"/>
        <v>6</v>
      </c>
      <c r="J18" s="19">
        <f t="shared" si="1"/>
        <v>3836.0783930730131</v>
      </c>
      <c r="K18" s="19">
        <f>SUMPRODUCT(LARGE((O18, Q18, S18, U18, W18, Y18, AA18, AC18, AE18, AG18, AI18, AK18, AM18, AO18, AQ18, AS18),{1;2;3;4;5}))</f>
        <v>3395.063426830764</v>
      </c>
      <c r="L18" s="19" t="str">
        <f t="shared" si="2"/>
        <v>J</v>
      </c>
      <c r="M18" s="19">
        <f t="shared" si="3"/>
        <v>3564.8165981723023</v>
      </c>
      <c r="N18" s="19"/>
      <c r="O18" s="19">
        <f t="shared" si="4"/>
        <v>0</v>
      </c>
      <c r="P18" s="19">
        <v>5</v>
      </c>
      <c r="Q18" s="19">
        <f t="shared" si="5"/>
        <v>657.30250076728703</v>
      </c>
      <c r="R18" s="19"/>
      <c r="S18" s="19">
        <f t="shared" si="6"/>
        <v>0</v>
      </c>
      <c r="T18" s="19"/>
      <c r="U18" s="19">
        <f t="shared" si="7"/>
        <v>0</v>
      </c>
      <c r="V18" s="19">
        <v>5</v>
      </c>
      <c r="W18" s="19">
        <f t="shared" si="8"/>
        <v>657.30250076728703</v>
      </c>
      <c r="X18" s="19"/>
      <c r="Y18" s="19">
        <f t="shared" si="9"/>
        <v>0</v>
      </c>
      <c r="Z18" s="19"/>
      <c r="AA18" s="19">
        <f t="shared" si="10"/>
        <v>0</v>
      </c>
      <c r="AB18" s="19">
        <v>9</v>
      </c>
      <c r="AC18" s="19">
        <f t="shared" si="11"/>
        <v>447.78748622465616</v>
      </c>
      <c r="AD18" s="19">
        <v>14</v>
      </c>
      <c r="AE18" s="19">
        <f t="shared" si="12"/>
        <v>441.01496624224978</v>
      </c>
      <c r="AF18" s="19"/>
      <c r="AG18" s="19">
        <f t="shared" si="13"/>
        <v>0</v>
      </c>
      <c r="AH18" s="19"/>
      <c r="AI18" s="19">
        <f t="shared" si="14"/>
        <v>0</v>
      </c>
      <c r="AJ18" s="19">
        <v>16</v>
      </c>
      <c r="AK18" s="19">
        <f t="shared" si="15"/>
        <v>957.6396713438146</v>
      </c>
      <c r="AL18" s="19"/>
      <c r="AM18" s="19">
        <f t="shared" si="16"/>
        <v>0</v>
      </c>
      <c r="AN18" s="19"/>
      <c r="AO18" s="19">
        <f t="shared" si="17"/>
        <v>0</v>
      </c>
      <c r="AP18" s="19"/>
      <c r="AQ18" s="19">
        <f t="shared" si="18"/>
        <v>0</v>
      </c>
      <c r="AR18" s="19">
        <v>4</v>
      </c>
      <c r="AS18" s="19">
        <f t="shared" si="19"/>
        <v>675.03126772771884</v>
      </c>
    </row>
    <row r="19" spans="1:45" x14ac:dyDescent="0.2">
      <c r="A19" s="20">
        <v>16</v>
      </c>
      <c r="B19" s="21" t="s">
        <v>85</v>
      </c>
      <c r="C19" s="21" t="s">
        <v>86</v>
      </c>
      <c r="D19" s="20" t="s">
        <v>48</v>
      </c>
      <c r="E19" s="21" t="s">
        <v>53</v>
      </c>
      <c r="F19" s="20">
        <v>1</v>
      </c>
      <c r="G19" s="21" t="s">
        <v>64</v>
      </c>
      <c r="H19" s="20"/>
      <c r="I19" s="22">
        <f t="shared" si="0"/>
        <v>2</v>
      </c>
      <c r="J19" s="22">
        <f t="shared" si="1"/>
        <v>3150.4053135629943</v>
      </c>
      <c r="K19" s="22">
        <f>SUMPRODUCT(LARGE((O19, Q19, S19, U19, W19, Y19, AA19, AC19, AE19, AG19, AI19, AK19, AM19, AO19, AQ19, AS19),{1;2;3;4;5}))</f>
        <v>3150.4053135629943</v>
      </c>
      <c r="L19" s="22" t="str">
        <f t="shared" si="2"/>
        <v>J</v>
      </c>
      <c r="M19" s="22">
        <f t="shared" si="3"/>
        <v>3307.9255792411441</v>
      </c>
      <c r="N19" s="22"/>
      <c r="O19" s="22">
        <f t="shared" si="4"/>
        <v>0</v>
      </c>
      <c r="P19" s="22"/>
      <c r="Q19" s="22">
        <f t="shared" si="5"/>
        <v>0</v>
      </c>
      <c r="R19" s="22"/>
      <c r="S19" s="22">
        <f t="shared" si="6"/>
        <v>0</v>
      </c>
      <c r="T19" s="22"/>
      <c r="U19" s="22">
        <f t="shared" si="7"/>
        <v>0</v>
      </c>
      <c r="V19" s="22"/>
      <c r="W19" s="22">
        <f t="shared" si="8"/>
        <v>0</v>
      </c>
      <c r="X19" s="22"/>
      <c r="Y19" s="22">
        <f t="shared" si="9"/>
        <v>0</v>
      </c>
      <c r="Z19" s="22"/>
      <c r="AA19" s="22">
        <f t="shared" si="10"/>
        <v>0</v>
      </c>
      <c r="AB19" s="22"/>
      <c r="AC19" s="22">
        <f t="shared" si="11"/>
        <v>0</v>
      </c>
      <c r="AD19" s="22"/>
      <c r="AE19" s="22">
        <f t="shared" si="12"/>
        <v>0</v>
      </c>
      <c r="AF19" s="22"/>
      <c r="AG19" s="22">
        <f t="shared" si="13"/>
        <v>0</v>
      </c>
      <c r="AH19" s="22"/>
      <c r="AI19" s="22">
        <f t="shared" si="14"/>
        <v>0</v>
      </c>
      <c r="AJ19" s="22">
        <v>2</v>
      </c>
      <c r="AK19" s="22">
        <f t="shared" si="15"/>
        <v>2086.5021550837441</v>
      </c>
      <c r="AL19" s="22"/>
      <c r="AM19" s="22">
        <f t="shared" si="16"/>
        <v>0</v>
      </c>
      <c r="AN19" s="22">
        <v>8</v>
      </c>
      <c r="AO19" s="22">
        <f t="shared" si="17"/>
        <v>1063.9031584792501</v>
      </c>
      <c r="AP19" s="22"/>
      <c r="AQ19" s="22">
        <f t="shared" si="18"/>
        <v>0</v>
      </c>
      <c r="AR19" s="22"/>
      <c r="AS19" s="22">
        <f t="shared" si="19"/>
        <v>0</v>
      </c>
    </row>
    <row r="20" spans="1:45" x14ac:dyDescent="0.2">
      <c r="A20" s="17">
        <v>17</v>
      </c>
      <c r="B20" s="18" t="s">
        <v>87</v>
      </c>
      <c r="C20" s="18" t="s">
        <v>88</v>
      </c>
      <c r="D20" s="17" t="s">
        <v>48</v>
      </c>
      <c r="E20" s="18" t="s">
        <v>89</v>
      </c>
      <c r="F20" s="17">
        <v>2</v>
      </c>
      <c r="G20" s="18" t="s">
        <v>50</v>
      </c>
      <c r="H20" s="17"/>
      <c r="I20" s="19">
        <f t="shared" si="0"/>
        <v>3</v>
      </c>
      <c r="J20" s="19">
        <f t="shared" si="1"/>
        <v>3086.9976600376613</v>
      </c>
      <c r="K20" s="19">
        <f>SUMPRODUCT(LARGE((O20, Q20, S20, U20, W20, Y20, AA20, AC20, AE20, AG20, AI20, AK20, AM20, AO20, AQ20, AS20),{1;2;3;4;5}))</f>
        <v>3086.9976600376613</v>
      </c>
      <c r="L20" s="19" t="str">
        <f t="shared" si="2"/>
        <v>J</v>
      </c>
      <c r="M20" s="19">
        <f t="shared" si="3"/>
        <v>3241.3475430395447</v>
      </c>
      <c r="N20" s="19"/>
      <c r="O20" s="19">
        <f t="shared" si="4"/>
        <v>0</v>
      </c>
      <c r="P20" s="19"/>
      <c r="Q20" s="19">
        <f t="shared" si="5"/>
        <v>0</v>
      </c>
      <c r="R20" s="19"/>
      <c r="S20" s="19">
        <f t="shared" si="6"/>
        <v>0</v>
      </c>
      <c r="T20" s="19"/>
      <c r="U20" s="19">
        <f t="shared" si="7"/>
        <v>0</v>
      </c>
      <c r="V20" s="19"/>
      <c r="W20" s="19">
        <f t="shared" si="8"/>
        <v>0</v>
      </c>
      <c r="X20" s="19"/>
      <c r="Y20" s="19">
        <f t="shared" si="9"/>
        <v>0</v>
      </c>
      <c r="Z20" s="19"/>
      <c r="AA20" s="19">
        <f t="shared" si="10"/>
        <v>0</v>
      </c>
      <c r="AB20" s="19"/>
      <c r="AC20" s="19">
        <f t="shared" si="11"/>
        <v>0</v>
      </c>
      <c r="AD20" s="19"/>
      <c r="AE20" s="19">
        <f t="shared" si="12"/>
        <v>0</v>
      </c>
      <c r="AF20" s="19"/>
      <c r="AG20" s="19">
        <f t="shared" si="13"/>
        <v>0</v>
      </c>
      <c r="AH20" s="19">
        <v>2</v>
      </c>
      <c r="AI20" s="19">
        <f t="shared" si="14"/>
        <v>1030.4189257142925</v>
      </c>
      <c r="AJ20" s="19">
        <v>30</v>
      </c>
      <c r="AK20" s="19">
        <f t="shared" si="15"/>
        <v>616.38808126414233</v>
      </c>
      <c r="AL20" s="19"/>
      <c r="AM20" s="19">
        <f t="shared" si="16"/>
        <v>0</v>
      </c>
      <c r="AN20" s="19">
        <v>4</v>
      </c>
      <c r="AO20" s="19">
        <f t="shared" si="17"/>
        <v>1440.1906530592264</v>
      </c>
      <c r="AP20" s="19"/>
      <c r="AQ20" s="19">
        <f t="shared" si="18"/>
        <v>0</v>
      </c>
      <c r="AR20" s="19"/>
      <c r="AS20" s="19">
        <f t="shared" si="19"/>
        <v>0</v>
      </c>
    </row>
    <row r="21" spans="1:45" x14ac:dyDescent="0.2">
      <c r="A21" s="20">
        <v>18</v>
      </c>
      <c r="B21" s="21" t="s">
        <v>90</v>
      </c>
      <c r="C21" s="21" t="s">
        <v>91</v>
      </c>
      <c r="D21" s="20" t="s">
        <v>48</v>
      </c>
      <c r="E21" s="21" t="s">
        <v>53</v>
      </c>
      <c r="F21" s="20">
        <v>1</v>
      </c>
      <c r="G21" s="21" t="s">
        <v>67</v>
      </c>
      <c r="H21" s="20"/>
      <c r="I21" s="22">
        <f t="shared" si="0"/>
        <v>8</v>
      </c>
      <c r="J21" s="22">
        <f t="shared" si="1"/>
        <v>3720.5146693132019</v>
      </c>
      <c r="K21" s="22">
        <f>SUMPRODUCT(LARGE((O21, Q21, S21, U21, W21, Y21, AA21, AC21, AE21, AG21, AI21, AK21, AM21, AO21, AQ21, AS21),{1;2;3;4;5}))</f>
        <v>2800.2166607711392</v>
      </c>
      <c r="L21" s="22" t="str">
        <f t="shared" si="2"/>
        <v>J</v>
      </c>
      <c r="M21" s="22">
        <f t="shared" si="3"/>
        <v>2940.2274938096962</v>
      </c>
      <c r="N21" s="22"/>
      <c r="O21" s="22">
        <f t="shared" si="4"/>
        <v>0</v>
      </c>
      <c r="P21" s="22">
        <v>11</v>
      </c>
      <c r="Q21" s="22">
        <f t="shared" si="5"/>
        <v>314.87981994508095</v>
      </c>
      <c r="R21" s="22"/>
      <c r="S21" s="22">
        <f t="shared" si="6"/>
        <v>0</v>
      </c>
      <c r="T21" s="22"/>
      <c r="U21" s="22">
        <f t="shared" si="7"/>
        <v>0</v>
      </c>
      <c r="V21" s="22">
        <v>8</v>
      </c>
      <c r="W21" s="22">
        <f t="shared" si="8"/>
        <v>453.18251811136236</v>
      </c>
      <c r="X21" s="22"/>
      <c r="Y21" s="22">
        <f t="shared" si="9"/>
        <v>0</v>
      </c>
      <c r="Z21" s="22"/>
      <c r="AA21" s="22">
        <f t="shared" si="10"/>
        <v>0</v>
      </c>
      <c r="AB21" s="22">
        <v>5</v>
      </c>
      <c r="AC21" s="22">
        <f t="shared" si="11"/>
        <v>703.05999132796228</v>
      </c>
      <c r="AD21" s="22">
        <v>12</v>
      </c>
      <c r="AE21" s="22">
        <f t="shared" si="12"/>
        <v>524.69845328051611</v>
      </c>
      <c r="AF21" s="22">
        <v>8</v>
      </c>
      <c r="AG21" s="22">
        <f t="shared" si="13"/>
        <v>559.63784902564942</v>
      </c>
      <c r="AH21" s="22"/>
      <c r="AI21" s="22">
        <f t="shared" si="14"/>
        <v>0</v>
      </c>
      <c r="AJ21" s="22">
        <v>51</v>
      </c>
      <c r="AK21" s="22">
        <f t="shared" si="15"/>
        <v>328.3269295413001</v>
      </c>
      <c r="AL21" s="22">
        <v>8</v>
      </c>
      <c r="AM21" s="22">
        <f t="shared" si="16"/>
        <v>559.63784902564942</v>
      </c>
      <c r="AN21" s="22"/>
      <c r="AO21" s="22">
        <f t="shared" si="17"/>
        <v>0</v>
      </c>
      <c r="AP21" s="22"/>
      <c r="AQ21" s="22">
        <f t="shared" si="18"/>
        <v>0</v>
      </c>
      <c r="AR21" s="22">
        <v>10</v>
      </c>
      <c r="AS21" s="22">
        <f t="shared" si="19"/>
        <v>277.09125905568112</v>
      </c>
    </row>
    <row r="22" spans="1:45" x14ac:dyDescent="0.2">
      <c r="A22" s="17">
        <v>19</v>
      </c>
      <c r="B22" s="18" t="s">
        <v>92</v>
      </c>
      <c r="C22" s="18" t="s">
        <v>93</v>
      </c>
      <c r="D22" s="17" t="s">
        <v>56</v>
      </c>
      <c r="E22" s="18" t="s">
        <v>57</v>
      </c>
      <c r="F22" s="17">
        <v>3</v>
      </c>
      <c r="G22" s="18"/>
      <c r="H22" s="17"/>
      <c r="I22" s="19">
        <f t="shared" si="0"/>
        <v>3</v>
      </c>
      <c r="J22" s="19">
        <f t="shared" si="1"/>
        <v>2762.5253507754701</v>
      </c>
      <c r="K22" s="19">
        <f>SUMPRODUCT(LARGE((O22, Q22, S22, U22, W22, Y22, AA22, AC22, AE22, AG22, AI22, AK22, AM22, AO22, AQ22, AS22),{1;2;3;4;5}))</f>
        <v>2762.5253507754701</v>
      </c>
      <c r="L22" s="19" t="str">
        <f t="shared" si="2"/>
        <v>J</v>
      </c>
      <c r="M22" s="19">
        <f t="shared" si="3"/>
        <v>2900.6516183142439</v>
      </c>
      <c r="N22" s="19"/>
      <c r="O22" s="19">
        <f t="shared" si="4"/>
        <v>0</v>
      </c>
      <c r="P22" s="19"/>
      <c r="Q22" s="19">
        <f t="shared" si="5"/>
        <v>0</v>
      </c>
      <c r="R22" s="19"/>
      <c r="S22" s="19">
        <f t="shared" si="6"/>
        <v>0</v>
      </c>
      <c r="T22" s="19"/>
      <c r="U22" s="19">
        <f t="shared" si="7"/>
        <v>0</v>
      </c>
      <c r="V22" s="19"/>
      <c r="W22" s="19">
        <f t="shared" si="8"/>
        <v>0</v>
      </c>
      <c r="X22" s="19">
        <v>6</v>
      </c>
      <c r="Y22" s="19">
        <f t="shared" si="9"/>
        <v>878.82498915995302</v>
      </c>
      <c r="Z22" s="19"/>
      <c r="AA22" s="19">
        <f t="shared" si="10"/>
        <v>0</v>
      </c>
      <c r="AB22" s="19"/>
      <c r="AC22" s="19">
        <f t="shared" si="11"/>
        <v>0</v>
      </c>
      <c r="AD22" s="19"/>
      <c r="AE22" s="19">
        <f t="shared" si="12"/>
        <v>0</v>
      </c>
      <c r="AF22" s="19"/>
      <c r="AG22" s="19">
        <f t="shared" si="13"/>
        <v>0</v>
      </c>
      <c r="AH22" s="19"/>
      <c r="AI22" s="19">
        <f t="shared" si="14"/>
        <v>0</v>
      </c>
      <c r="AJ22" s="19">
        <v>11</v>
      </c>
      <c r="AK22" s="19">
        <f t="shared" si="15"/>
        <v>1161.0487932159392</v>
      </c>
      <c r="AL22" s="19"/>
      <c r="AM22" s="19">
        <f t="shared" si="16"/>
        <v>0</v>
      </c>
      <c r="AN22" s="19">
        <v>15</v>
      </c>
      <c r="AO22" s="19">
        <f t="shared" si="17"/>
        <v>722.65156839957797</v>
      </c>
      <c r="AP22" s="19"/>
      <c r="AQ22" s="19">
        <f t="shared" si="18"/>
        <v>0</v>
      </c>
      <c r="AR22" s="19"/>
      <c r="AS22" s="19">
        <f t="shared" si="19"/>
        <v>0</v>
      </c>
    </row>
    <row r="23" spans="1:45" x14ac:dyDescent="0.2">
      <c r="A23" s="20">
        <v>20</v>
      </c>
      <c r="B23" s="21" t="s">
        <v>94</v>
      </c>
      <c r="C23" s="21" t="s">
        <v>95</v>
      </c>
      <c r="D23" s="20" t="s">
        <v>48</v>
      </c>
      <c r="E23" s="21" t="s">
        <v>53</v>
      </c>
      <c r="F23" s="20">
        <v>1</v>
      </c>
      <c r="G23" s="21" t="s">
        <v>64</v>
      </c>
      <c r="H23" s="20"/>
      <c r="I23" s="22">
        <f t="shared" si="0"/>
        <v>4</v>
      </c>
      <c r="J23" s="22">
        <f t="shared" si="1"/>
        <v>2734.1705922929214</v>
      </c>
      <c r="K23" s="22">
        <f>SUMPRODUCT(LARGE((O23, Q23, S23, U23, W23, Y23, AA23, AC23, AE23, AG23, AI23, AK23, AM23, AO23, AQ23, AS23),{1;2;3;4;5}))</f>
        <v>2734.1705922929214</v>
      </c>
      <c r="L23" s="22" t="str">
        <f t="shared" si="2"/>
        <v>J</v>
      </c>
      <c r="M23" s="22">
        <f t="shared" si="3"/>
        <v>2870.8791219075674</v>
      </c>
      <c r="N23" s="22"/>
      <c r="O23" s="22">
        <f t="shared" si="4"/>
        <v>0</v>
      </c>
      <c r="P23" s="22">
        <v>2</v>
      </c>
      <c r="Q23" s="22">
        <f t="shared" si="5"/>
        <v>1055.2425094393247</v>
      </c>
      <c r="R23" s="22"/>
      <c r="S23" s="22">
        <f t="shared" si="6"/>
        <v>0</v>
      </c>
      <c r="T23" s="22"/>
      <c r="U23" s="22">
        <f t="shared" si="7"/>
        <v>0</v>
      </c>
      <c r="V23" s="22"/>
      <c r="W23" s="22">
        <f t="shared" si="8"/>
        <v>0</v>
      </c>
      <c r="X23" s="22"/>
      <c r="Y23" s="22">
        <f t="shared" si="9"/>
        <v>0</v>
      </c>
      <c r="Z23" s="22"/>
      <c r="AA23" s="22">
        <f t="shared" si="10"/>
        <v>0</v>
      </c>
      <c r="AB23" s="22"/>
      <c r="AC23" s="22">
        <f t="shared" si="11"/>
        <v>0</v>
      </c>
      <c r="AD23" s="22">
        <v>22</v>
      </c>
      <c r="AE23" s="22">
        <f t="shared" si="12"/>
        <v>195.64665981228927</v>
      </c>
      <c r="AF23" s="22"/>
      <c r="AG23" s="22">
        <f t="shared" si="13"/>
        <v>0</v>
      </c>
      <c r="AH23" s="22"/>
      <c r="AI23" s="22">
        <f t="shared" si="14"/>
        <v>0</v>
      </c>
      <c r="AJ23" s="22">
        <v>15</v>
      </c>
      <c r="AK23" s="22">
        <f t="shared" si="15"/>
        <v>992.67557584411884</v>
      </c>
      <c r="AL23" s="22"/>
      <c r="AM23" s="22">
        <f t="shared" si="16"/>
        <v>0</v>
      </c>
      <c r="AN23" s="22">
        <v>23</v>
      </c>
      <c r="AO23" s="22">
        <f t="shared" si="17"/>
        <v>490.60584719718833</v>
      </c>
      <c r="AP23" s="22"/>
      <c r="AQ23" s="22">
        <f t="shared" si="18"/>
        <v>0</v>
      </c>
      <c r="AR23" s="22"/>
      <c r="AS23" s="22">
        <f t="shared" si="19"/>
        <v>0</v>
      </c>
    </row>
    <row r="24" spans="1:45" x14ac:dyDescent="0.2">
      <c r="A24" s="17">
        <v>21</v>
      </c>
      <c r="B24" s="18" t="s">
        <v>96</v>
      </c>
      <c r="C24" s="18" t="s">
        <v>97</v>
      </c>
      <c r="D24" s="17" t="s">
        <v>48</v>
      </c>
      <c r="E24" s="18" t="s">
        <v>53</v>
      </c>
      <c r="F24" s="17">
        <v>1</v>
      </c>
      <c r="G24" s="18" t="s">
        <v>50</v>
      </c>
      <c r="H24" s="17"/>
      <c r="I24" s="19">
        <f t="shared" si="0"/>
        <v>4</v>
      </c>
      <c r="J24" s="19">
        <f t="shared" si="1"/>
        <v>2598.2625308927932</v>
      </c>
      <c r="K24" s="19">
        <f>SUMPRODUCT(LARGE((O24, Q24, S24, U24, W24, Y24, AA24, AC24, AE24, AG24, AI24, AK24, AM24, AO24, AQ24, AS24),{1;2;3;4;5}))</f>
        <v>2598.2625308927932</v>
      </c>
      <c r="L24" s="19" t="str">
        <f t="shared" si="2"/>
        <v>J</v>
      </c>
      <c r="M24" s="19">
        <f t="shared" si="3"/>
        <v>2728.1756574374331</v>
      </c>
      <c r="N24" s="19"/>
      <c r="O24" s="19">
        <f t="shared" si="4"/>
        <v>0</v>
      </c>
      <c r="P24" s="19">
        <v>8</v>
      </c>
      <c r="Q24" s="19">
        <f t="shared" si="5"/>
        <v>453.18251811136236</v>
      </c>
      <c r="R24" s="19"/>
      <c r="S24" s="19">
        <f t="shared" si="6"/>
        <v>0</v>
      </c>
      <c r="T24" s="19"/>
      <c r="U24" s="19">
        <f t="shared" si="7"/>
        <v>0</v>
      </c>
      <c r="V24" s="19">
        <v>6</v>
      </c>
      <c r="W24" s="19">
        <f t="shared" si="8"/>
        <v>578.12125471966226</v>
      </c>
      <c r="X24" s="19"/>
      <c r="Y24" s="19">
        <f t="shared" si="9"/>
        <v>0</v>
      </c>
      <c r="Z24" s="19"/>
      <c r="AA24" s="19">
        <f t="shared" si="10"/>
        <v>0</v>
      </c>
      <c r="AB24" s="19"/>
      <c r="AC24" s="19">
        <f t="shared" si="11"/>
        <v>0</v>
      </c>
      <c r="AD24" s="19"/>
      <c r="AE24" s="19">
        <f t="shared" si="12"/>
        <v>0</v>
      </c>
      <c r="AF24" s="19"/>
      <c r="AG24" s="19">
        <f t="shared" si="13"/>
        <v>0</v>
      </c>
      <c r="AH24" s="19"/>
      <c r="AI24" s="19">
        <f t="shared" si="14"/>
        <v>0</v>
      </c>
      <c r="AJ24" s="19">
        <v>32</v>
      </c>
      <c r="AK24" s="19">
        <f t="shared" si="15"/>
        <v>581.35217676383809</v>
      </c>
      <c r="AL24" s="19">
        <v>3</v>
      </c>
      <c r="AM24" s="19">
        <f t="shared" si="16"/>
        <v>985.60658129793046</v>
      </c>
      <c r="AN24" s="19"/>
      <c r="AO24" s="19">
        <f t="shared" si="17"/>
        <v>0</v>
      </c>
      <c r="AP24" s="19"/>
      <c r="AQ24" s="19">
        <f t="shared" si="18"/>
        <v>0</v>
      </c>
      <c r="AR24" s="19"/>
      <c r="AS24" s="19">
        <f t="shared" si="19"/>
        <v>0</v>
      </c>
    </row>
    <row r="25" spans="1:45" x14ac:dyDescent="0.2">
      <c r="A25" s="20">
        <v>22</v>
      </c>
      <c r="B25" s="21" t="s">
        <v>98</v>
      </c>
      <c r="C25" s="21" t="s">
        <v>99</v>
      </c>
      <c r="D25" s="20" t="s">
        <v>56</v>
      </c>
      <c r="E25" s="21" t="s">
        <v>57</v>
      </c>
      <c r="F25" s="20">
        <v>3</v>
      </c>
      <c r="G25" s="21"/>
      <c r="H25" s="20"/>
      <c r="I25" s="22">
        <f t="shared" si="0"/>
        <v>3</v>
      </c>
      <c r="J25" s="22">
        <f t="shared" si="1"/>
        <v>2562.8992971910802</v>
      </c>
      <c r="K25" s="22">
        <f>SUMPRODUCT(LARGE((O25, Q25, S25, U25, W25, Y25, AA25, AC25, AE25, AG25, AI25, AK25, AM25, AO25, AQ25, AS25),{1;2;3;4;5}))</f>
        <v>2562.8992971910802</v>
      </c>
      <c r="L25" s="22" t="str">
        <f t="shared" si="2"/>
        <v>J</v>
      </c>
      <c r="M25" s="22">
        <f t="shared" si="3"/>
        <v>2691.0442620506342</v>
      </c>
      <c r="N25" s="22"/>
      <c r="O25" s="22">
        <f t="shared" si="4"/>
        <v>0</v>
      </c>
      <c r="P25" s="22"/>
      <c r="Q25" s="22">
        <f t="shared" si="5"/>
        <v>0</v>
      </c>
      <c r="R25" s="22"/>
      <c r="S25" s="22">
        <f t="shared" si="6"/>
        <v>0</v>
      </c>
      <c r="T25" s="22"/>
      <c r="U25" s="22">
        <f t="shared" si="7"/>
        <v>0</v>
      </c>
      <c r="V25" s="22"/>
      <c r="W25" s="22">
        <f t="shared" si="8"/>
        <v>0</v>
      </c>
      <c r="X25" s="22">
        <v>5</v>
      </c>
      <c r="Y25" s="22">
        <f t="shared" si="9"/>
        <v>977.80154671948389</v>
      </c>
      <c r="Z25" s="22"/>
      <c r="AA25" s="22">
        <f t="shared" si="10"/>
        <v>0</v>
      </c>
      <c r="AB25" s="22"/>
      <c r="AC25" s="22">
        <f t="shared" si="11"/>
        <v>0</v>
      </c>
      <c r="AD25" s="22"/>
      <c r="AE25" s="22">
        <f t="shared" si="12"/>
        <v>0</v>
      </c>
      <c r="AF25" s="22"/>
      <c r="AG25" s="22">
        <f t="shared" si="13"/>
        <v>0</v>
      </c>
      <c r="AH25" s="22"/>
      <c r="AI25" s="22">
        <f t="shared" si="14"/>
        <v>0</v>
      </c>
      <c r="AJ25" s="22">
        <v>13</v>
      </c>
      <c r="AK25" s="22">
        <f t="shared" si="15"/>
        <v>1070.3604592801744</v>
      </c>
      <c r="AL25" s="22"/>
      <c r="AM25" s="22">
        <f t="shared" si="16"/>
        <v>0</v>
      </c>
      <c r="AN25" s="22">
        <v>22</v>
      </c>
      <c r="AO25" s="22">
        <f t="shared" si="17"/>
        <v>514.73729119142172</v>
      </c>
      <c r="AP25" s="22"/>
      <c r="AQ25" s="22">
        <f t="shared" si="18"/>
        <v>0</v>
      </c>
      <c r="AR25" s="22"/>
      <c r="AS25" s="22">
        <f t="shared" si="19"/>
        <v>0</v>
      </c>
    </row>
    <row r="26" spans="1:45" x14ac:dyDescent="0.2">
      <c r="A26" s="17">
        <v>23</v>
      </c>
      <c r="B26" s="18" t="s">
        <v>100</v>
      </c>
      <c r="C26" s="18" t="s">
        <v>101</v>
      </c>
      <c r="D26" s="17" t="s">
        <v>48</v>
      </c>
      <c r="E26" s="18" t="s">
        <v>89</v>
      </c>
      <c r="F26" s="17">
        <v>2</v>
      </c>
      <c r="G26" s="18" t="s">
        <v>50</v>
      </c>
      <c r="H26" s="17"/>
      <c r="I26" s="19">
        <f t="shared" si="0"/>
        <v>4</v>
      </c>
      <c r="J26" s="19">
        <f t="shared" si="1"/>
        <v>2625.0566811756657</v>
      </c>
      <c r="K26" s="19">
        <f>SUMPRODUCT(LARGE((O26, Q26, S26, U26, W26, Y26, AA26, AC26, AE26, AG26, AI26, AK26, AM26, AO26, AQ26, AS26),{1;2;3;4;5}))</f>
        <v>2625.0566811756657</v>
      </c>
      <c r="L26" s="19" t="str">
        <f t="shared" si="2"/>
        <v/>
      </c>
      <c r="M26" s="19">
        <f t="shared" si="3"/>
        <v>2625.0566811756657</v>
      </c>
      <c r="N26" s="19"/>
      <c r="O26" s="19">
        <f t="shared" si="4"/>
        <v>0</v>
      </c>
      <c r="P26" s="19"/>
      <c r="Q26" s="19">
        <f t="shared" si="5"/>
        <v>0</v>
      </c>
      <c r="R26" s="19"/>
      <c r="S26" s="19">
        <f t="shared" si="6"/>
        <v>0</v>
      </c>
      <c r="T26" s="19"/>
      <c r="U26" s="19">
        <f t="shared" si="7"/>
        <v>0</v>
      </c>
      <c r="V26" s="19"/>
      <c r="W26" s="19">
        <f t="shared" si="8"/>
        <v>0</v>
      </c>
      <c r="X26" s="19"/>
      <c r="Y26" s="19">
        <f t="shared" si="9"/>
        <v>0</v>
      </c>
      <c r="Z26" s="19">
        <v>2</v>
      </c>
      <c r="AA26" s="19">
        <f t="shared" si="10"/>
        <v>976.06126339169998</v>
      </c>
      <c r="AB26" s="19">
        <v>8</v>
      </c>
      <c r="AC26" s="19">
        <f t="shared" si="11"/>
        <v>498.94000867203761</v>
      </c>
      <c r="AD26" s="19">
        <v>11</v>
      </c>
      <c r="AE26" s="19">
        <f t="shared" si="12"/>
        <v>571.93415439226578</v>
      </c>
      <c r="AF26" s="19"/>
      <c r="AG26" s="19">
        <f t="shared" si="13"/>
        <v>0</v>
      </c>
      <c r="AH26" s="19"/>
      <c r="AI26" s="19">
        <f t="shared" si="14"/>
        <v>0</v>
      </c>
      <c r="AJ26" s="19"/>
      <c r="AK26" s="19">
        <f t="shared" si="15"/>
        <v>0</v>
      </c>
      <c r="AL26" s="19"/>
      <c r="AM26" s="19">
        <f t="shared" si="16"/>
        <v>0</v>
      </c>
      <c r="AN26" s="19"/>
      <c r="AO26" s="19">
        <f t="shared" si="17"/>
        <v>0</v>
      </c>
      <c r="AP26" s="19"/>
      <c r="AQ26" s="19">
        <f t="shared" si="18"/>
        <v>0</v>
      </c>
      <c r="AR26" s="19">
        <v>5</v>
      </c>
      <c r="AS26" s="19">
        <f t="shared" si="19"/>
        <v>578.12125471966237</v>
      </c>
    </row>
    <row r="27" spans="1:45" x14ac:dyDescent="0.2">
      <c r="A27" s="20">
        <v>24</v>
      </c>
      <c r="B27" s="21" t="s">
        <v>102</v>
      </c>
      <c r="C27" s="21" t="s">
        <v>103</v>
      </c>
      <c r="D27" s="20" t="s">
        <v>56</v>
      </c>
      <c r="E27" s="21" t="s">
        <v>57</v>
      </c>
      <c r="F27" s="20">
        <v>3</v>
      </c>
      <c r="G27" s="21"/>
      <c r="H27" s="20"/>
      <c r="I27" s="22">
        <f t="shared" si="0"/>
        <v>4</v>
      </c>
      <c r="J27" s="22">
        <f t="shared" si="1"/>
        <v>2498.7436258186649</v>
      </c>
      <c r="K27" s="22">
        <f>SUMPRODUCT(LARGE((O27, Q27, S27, U27, W27, Y27, AA27, AC27, AE27, AG27, AI27, AK27, AM27, AO27, AQ27, AS27),{1;2;3;4;5}))</f>
        <v>2498.7436258186649</v>
      </c>
      <c r="L27" s="22" t="str">
        <f t="shared" si="2"/>
        <v>J</v>
      </c>
      <c r="M27" s="22">
        <f t="shared" si="3"/>
        <v>2623.6808071095984</v>
      </c>
      <c r="N27" s="22"/>
      <c r="O27" s="22">
        <f t="shared" si="4"/>
        <v>0</v>
      </c>
      <c r="P27" s="22"/>
      <c r="Q27" s="22">
        <f t="shared" si="5"/>
        <v>0</v>
      </c>
      <c r="R27" s="22"/>
      <c r="S27" s="22">
        <f t="shared" si="6"/>
        <v>0</v>
      </c>
      <c r="T27" s="22">
        <v>8</v>
      </c>
      <c r="U27" s="22">
        <f t="shared" si="7"/>
        <v>766.10420122359312</v>
      </c>
      <c r="V27" s="22"/>
      <c r="W27" s="22">
        <f t="shared" si="8"/>
        <v>0</v>
      </c>
      <c r="X27" s="22">
        <v>8</v>
      </c>
      <c r="Y27" s="22">
        <f t="shared" si="9"/>
        <v>722.65156839957808</v>
      </c>
      <c r="Z27" s="22"/>
      <c r="AA27" s="22">
        <f t="shared" si="10"/>
        <v>0</v>
      </c>
      <c r="AB27" s="22"/>
      <c r="AC27" s="22">
        <f t="shared" si="11"/>
        <v>0</v>
      </c>
      <c r="AD27" s="22"/>
      <c r="AE27" s="22">
        <f t="shared" si="12"/>
        <v>0</v>
      </c>
      <c r="AF27" s="22"/>
      <c r="AG27" s="22">
        <f t="shared" si="13"/>
        <v>0</v>
      </c>
      <c r="AH27" s="22"/>
      <c r="AI27" s="22">
        <f t="shared" si="14"/>
        <v>0</v>
      </c>
      <c r="AJ27" s="22">
        <v>33</v>
      </c>
      <c r="AK27" s="22">
        <f t="shared" si="15"/>
        <v>564.64722481636136</v>
      </c>
      <c r="AL27" s="22"/>
      <c r="AM27" s="22">
        <f t="shared" si="16"/>
        <v>0</v>
      </c>
      <c r="AN27" s="22">
        <v>25</v>
      </c>
      <c r="AO27" s="22">
        <f t="shared" si="17"/>
        <v>445.3406313791325</v>
      </c>
      <c r="AP27" s="22"/>
      <c r="AQ27" s="22">
        <f t="shared" si="18"/>
        <v>0</v>
      </c>
      <c r="AR27" s="22"/>
      <c r="AS27" s="22">
        <f t="shared" si="19"/>
        <v>0</v>
      </c>
    </row>
    <row r="28" spans="1:45" x14ac:dyDescent="0.2">
      <c r="A28" s="17">
        <v>25</v>
      </c>
      <c r="B28" s="18" t="s">
        <v>104</v>
      </c>
      <c r="C28" s="18" t="s">
        <v>105</v>
      </c>
      <c r="D28" s="17" t="s">
        <v>48</v>
      </c>
      <c r="E28" s="18" t="s">
        <v>106</v>
      </c>
      <c r="F28" s="17">
        <v>1</v>
      </c>
      <c r="G28" s="18" t="s">
        <v>50</v>
      </c>
      <c r="H28" s="17"/>
      <c r="I28" s="19">
        <f t="shared" si="0"/>
        <v>3</v>
      </c>
      <c r="J28" s="19">
        <f t="shared" si="1"/>
        <v>2455.5349134714693</v>
      </c>
      <c r="K28" s="19">
        <f>SUMPRODUCT(LARGE((O28, Q28, S28, U28, W28, Y28, AA28, AC28, AE28, AG28, AI28, AK28, AM28, AO28, AQ28, AS28),{1;2;3;4;5}))</f>
        <v>2455.5349134714697</v>
      </c>
      <c r="L28" s="19" t="str">
        <f t="shared" si="2"/>
        <v>J</v>
      </c>
      <c r="M28" s="19">
        <f t="shared" si="3"/>
        <v>2578.3116591450434</v>
      </c>
      <c r="N28" s="19"/>
      <c r="O28" s="19">
        <f t="shared" si="4"/>
        <v>0</v>
      </c>
      <c r="P28" s="19"/>
      <c r="Q28" s="19">
        <f t="shared" si="5"/>
        <v>0</v>
      </c>
      <c r="R28" s="19"/>
      <c r="S28" s="19">
        <f t="shared" si="6"/>
        <v>0</v>
      </c>
      <c r="T28" s="19"/>
      <c r="U28" s="19">
        <f t="shared" si="7"/>
        <v>0</v>
      </c>
      <c r="V28" s="19">
        <v>4</v>
      </c>
      <c r="W28" s="19">
        <f t="shared" si="8"/>
        <v>754.2125137753435</v>
      </c>
      <c r="X28" s="19"/>
      <c r="Y28" s="19">
        <f t="shared" si="9"/>
        <v>0</v>
      </c>
      <c r="Z28" s="19"/>
      <c r="AA28" s="19">
        <f t="shared" si="10"/>
        <v>0</v>
      </c>
      <c r="AB28" s="19"/>
      <c r="AC28" s="19">
        <f t="shared" si="11"/>
        <v>0</v>
      </c>
      <c r="AD28" s="19">
        <v>6</v>
      </c>
      <c r="AE28" s="19">
        <f t="shared" si="12"/>
        <v>900.9859478604925</v>
      </c>
      <c r="AF28" s="19"/>
      <c r="AG28" s="19">
        <f t="shared" si="13"/>
        <v>0</v>
      </c>
      <c r="AH28" s="19"/>
      <c r="AI28" s="19">
        <f t="shared" si="14"/>
        <v>0</v>
      </c>
      <c r="AJ28" s="19"/>
      <c r="AK28" s="19">
        <f t="shared" si="15"/>
        <v>0</v>
      </c>
      <c r="AL28" s="19"/>
      <c r="AM28" s="19">
        <f t="shared" si="16"/>
        <v>0</v>
      </c>
      <c r="AN28" s="19">
        <v>13</v>
      </c>
      <c r="AO28" s="19">
        <f t="shared" si="17"/>
        <v>800.33645183563351</v>
      </c>
      <c r="AP28" s="19"/>
      <c r="AQ28" s="19">
        <f t="shared" si="18"/>
        <v>0</v>
      </c>
      <c r="AR28" s="19"/>
      <c r="AS28" s="19">
        <f t="shared" si="19"/>
        <v>0</v>
      </c>
    </row>
    <row r="29" spans="1:45" x14ac:dyDescent="0.2">
      <c r="A29" s="20">
        <v>26</v>
      </c>
      <c r="B29" s="21" t="s">
        <v>107</v>
      </c>
      <c r="C29" s="21" t="s">
        <v>108</v>
      </c>
      <c r="D29" s="20" t="s">
        <v>48</v>
      </c>
      <c r="E29" s="21" t="s">
        <v>53</v>
      </c>
      <c r="F29" s="20">
        <v>1</v>
      </c>
      <c r="G29" s="21" t="s">
        <v>50</v>
      </c>
      <c r="H29" s="20"/>
      <c r="I29" s="22">
        <f t="shared" si="0"/>
        <v>7</v>
      </c>
      <c r="J29" s="22">
        <f t="shared" si="1"/>
        <v>2874.3690165161725</v>
      </c>
      <c r="K29" s="22">
        <f>SUMPRODUCT(LARGE((O29, Q29, S29, U29, W29, Y29, AA29, AC29, AE29, AG29, AI29, AK29, AM29, AO29, AQ29, AS29),{1;2;3;4;5}))</f>
        <v>2444.8054915898342</v>
      </c>
      <c r="L29" s="22" t="str">
        <f t="shared" si="2"/>
        <v>J</v>
      </c>
      <c r="M29" s="22">
        <f t="shared" si="3"/>
        <v>2567.0457661693258</v>
      </c>
      <c r="N29" s="22"/>
      <c r="O29" s="22">
        <f t="shared" si="4"/>
        <v>0</v>
      </c>
      <c r="P29" s="22">
        <v>9</v>
      </c>
      <c r="Q29" s="22">
        <f t="shared" si="5"/>
        <v>402.02999566398091</v>
      </c>
      <c r="R29" s="22"/>
      <c r="S29" s="22">
        <f t="shared" si="6"/>
        <v>0</v>
      </c>
      <c r="T29" s="22">
        <v>11</v>
      </c>
      <c r="U29" s="22">
        <f t="shared" si="7"/>
        <v>593.22582851574134</v>
      </c>
      <c r="V29" s="22"/>
      <c r="W29" s="22">
        <f t="shared" si="8"/>
        <v>0</v>
      </c>
      <c r="X29" s="22"/>
      <c r="Y29" s="22">
        <f t="shared" si="9"/>
        <v>0</v>
      </c>
      <c r="Z29" s="22"/>
      <c r="AA29" s="22">
        <f t="shared" si="10"/>
        <v>0</v>
      </c>
      <c r="AB29" s="22"/>
      <c r="AC29" s="22">
        <f t="shared" si="11"/>
        <v>0</v>
      </c>
      <c r="AD29" s="22">
        <v>15</v>
      </c>
      <c r="AE29" s="22">
        <f t="shared" si="12"/>
        <v>403.56093702044546</v>
      </c>
      <c r="AF29" s="22">
        <v>23</v>
      </c>
      <c r="AG29" s="22">
        <f t="shared" si="13"/>
        <v>101</v>
      </c>
      <c r="AH29" s="22">
        <v>8</v>
      </c>
      <c r="AI29" s="22">
        <f t="shared" si="14"/>
        <v>428.35893438633036</v>
      </c>
      <c r="AJ29" s="22"/>
      <c r="AK29" s="22">
        <f t="shared" si="15"/>
        <v>0</v>
      </c>
      <c r="AL29" s="22">
        <v>7</v>
      </c>
      <c r="AM29" s="22">
        <f t="shared" si="16"/>
        <v>617.62979600333608</v>
      </c>
      <c r="AN29" s="22">
        <v>31</v>
      </c>
      <c r="AO29" s="22">
        <f t="shared" si="17"/>
        <v>328.56352492633846</v>
      </c>
      <c r="AP29" s="22"/>
      <c r="AQ29" s="22">
        <f t="shared" si="18"/>
        <v>0</v>
      </c>
      <c r="AR29" s="22"/>
      <c r="AS29" s="22">
        <f t="shared" si="19"/>
        <v>0</v>
      </c>
    </row>
    <row r="30" spans="1:45" x14ac:dyDescent="0.2">
      <c r="A30" s="17">
        <v>27</v>
      </c>
      <c r="B30" s="18" t="s">
        <v>109</v>
      </c>
      <c r="C30" s="18" t="s">
        <v>110</v>
      </c>
      <c r="D30" s="17" t="s">
        <v>48</v>
      </c>
      <c r="E30" s="18" t="s">
        <v>89</v>
      </c>
      <c r="F30" s="17">
        <v>2</v>
      </c>
      <c r="G30" s="18" t="s">
        <v>50</v>
      </c>
      <c r="H30" s="17"/>
      <c r="I30" s="19">
        <f t="shared" si="0"/>
        <v>10</v>
      </c>
      <c r="J30" s="19">
        <f t="shared" si="1"/>
        <v>3653.0013114635649</v>
      </c>
      <c r="K30" s="19">
        <f>SUMPRODUCT(LARGE((O30, Q30, S30, U30, W30, Y30, AA30, AC30, AE30, AG30, AI30, AK30, AM30, AO30, AQ30, AS30),{1;2;3;4;5}))</f>
        <v>2439.1999394836494</v>
      </c>
      <c r="L30" s="19" t="str">
        <f t="shared" si="2"/>
        <v>J</v>
      </c>
      <c r="M30" s="19">
        <f t="shared" si="3"/>
        <v>2561.1599364578319</v>
      </c>
      <c r="N30" s="19"/>
      <c r="O30" s="19">
        <f t="shared" si="4"/>
        <v>0</v>
      </c>
      <c r="P30" s="19"/>
      <c r="Q30" s="19">
        <f t="shared" si="5"/>
        <v>0</v>
      </c>
      <c r="R30" s="19">
        <v>10</v>
      </c>
      <c r="S30" s="19">
        <f t="shared" si="6"/>
        <v>142.39268515822482</v>
      </c>
      <c r="T30" s="19"/>
      <c r="U30" s="19">
        <f t="shared" si="7"/>
        <v>0</v>
      </c>
      <c r="V30" s="19"/>
      <c r="W30" s="19">
        <f t="shared" si="8"/>
        <v>0</v>
      </c>
      <c r="X30" s="19"/>
      <c r="Y30" s="19">
        <f t="shared" si="9"/>
        <v>0</v>
      </c>
      <c r="Z30" s="19">
        <v>4</v>
      </c>
      <c r="AA30" s="19">
        <f t="shared" si="10"/>
        <v>675.03126772771884</v>
      </c>
      <c r="AB30" s="19">
        <v>7</v>
      </c>
      <c r="AC30" s="19">
        <f t="shared" si="11"/>
        <v>556.93195564972427</v>
      </c>
      <c r="AD30" s="19">
        <v>13</v>
      </c>
      <c r="AE30" s="19">
        <f t="shared" si="12"/>
        <v>481.24582045650101</v>
      </c>
      <c r="AF30" s="19">
        <v>13</v>
      </c>
      <c r="AG30" s="19">
        <f t="shared" si="13"/>
        <v>348.78448371075615</v>
      </c>
      <c r="AH30" s="19">
        <v>9</v>
      </c>
      <c r="AI30" s="19">
        <f t="shared" si="14"/>
        <v>377.20641193894892</v>
      </c>
      <c r="AJ30" s="19">
        <v>53</v>
      </c>
      <c r="AK30" s="19">
        <f t="shared" si="15"/>
        <v>307.44481266273425</v>
      </c>
      <c r="AL30" s="19">
        <v>14</v>
      </c>
      <c r="AM30" s="19">
        <f t="shared" si="16"/>
        <v>316.59980033935517</v>
      </c>
      <c r="AN30" s="19">
        <v>30</v>
      </c>
      <c r="AO30" s="19">
        <f t="shared" si="17"/>
        <v>346.3640738196014</v>
      </c>
      <c r="AP30" s="19"/>
      <c r="AQ30" s="19">
        <f t="shared" si="18"/>
        <v>0</v>
      </c>
      <c r="AR30" s="19">
        <v>15</v>
      </c>
      <c r="AS30" s="19">
        <f t="shared" si="19"/>
        <v>101</v>
      </c>
    </row>
    <row r="31" spans="1:45" x14ac:dyDescent="0.2">
      <c r="A31" s="20">
        <v>28</v>
      </c>
      <c r="B31" s="21" t="s">
        <v>111</v>
      </c>
      <c r="C31" s="21" t="s">
        <v>112</v>
      </c>
      <c r="D31" s="20" t="s">
        <v>56</v>
      </c>
      <c r="E31" s="21" t="s">
        <v>57</v>
      </c>
      <c r="F31" s="20">
        <v>3</v>
      </c>
      <c r="G31" s="21"/>
      <c r="H31" s="20"/>
      <c r="I31" s="22">
        <f t="shared" si="0"/>
        <v>2</v>
      </c>
      <c r="J31" s="22">
        <f t="shared" si="1"/>
        <v>2250.206184305548</v>
      </c>
      <c r="K31" s="22">
        <f>SUMPRODUCT(LARGE((O31, Q31, S31, U31, W31, Y31, AA31, AC31, AE31, AG31, AI31, AK31, AM31, AO31, AQ31, AS31),{1;2;3;4;5}))</f>
        <v>2250.206184305548</v>
      </c>
      <c r="L31" s="22" t="str">
        <f t="shared" si="2"/>
        <v>J</v>
      </c>
      <c r="M31" s="22">
        <f t="shared" si="3"/>
        <v>2362.7164935208257</v>
      </c>
      <c r="N31" s="22"/>
      <c r="O31" s="22">
        <f t="shared" si="4"/>
        <v>0</v>
      </c>
      <c r="P31" s="22"/>
      <c r="Q31" s="22">
        <f t="shared" si="5"/>
        <v>0</v>
      </c>
      <c r="R31" s="22"/>
      <c r="S31" s="22">
        <f t="shared" si="6"/>
        <v>0</v>
      </c>
      <c r="T31" s="22"/>
      <c r="U31" s="22">
        <f t="shared" si="7"/>
        <v>0</v>
      </c>
      <c r="V31" s="22"/>
      <c r="W31" s="22">
        <f t="shared" si="8"/>
        <v>0</v>
      </c>
      <c r="X31" s="22"/>
      <c r="Y31" s="22">
        <f t="shared" si="9"/>
        <v>0</v>
      </c>
      <c r="Z31" s="22"/>
      <c r="AA31" s="22">
        <f t="shared" si="10"/>
        <v>0</v>
      </c>
      <c r="AB31" s="22"/>
      <c r="AC31" s="22">
        <f t="shared" si="11"/>
        <v>0</v>
      </c>
      <c r="AD31" s="22"/>
      <c r="AE31" s="22">
        <f t="shared" si="12"/>
        <v>0</v>
      </c>
      <c r="AF31" s="22"/>
      <c r="AG31" s="22">
        <f t="shared" si="13"/>
        <v>0</v>
      </c>
      <c r="AH31" s="22"/>
      <c r="AI31" s="22">
        <f t="shared" si="14"/>
        <v>0</v>
      </c>
      <c r="AJ31" s="22">
        <v>14</v>
      </c>
      <c r="AK31" s="22">
        <f t="shared" si="15"/>
        <v>1030.1296050659232</v>
      </c>
      <c r="AL31" s="22"/>
      <c r="AM31" s="22">
        <f t="shared" si="16"/>
        <v>0</v>
      </c>
      <c r="AN31" s="22">
        <v>6</v>
      </c>
      <c r="AO31" s="22">
        <f t="shared" si="17"/>
        <v>1220.0765792396251</v>
      </c>
      <c r="AP31" s="22"/>
      <c r="AQ31" s="22">
        <f t="shared" si="18"/>
        <v>0</v>
      </c>
      <c r="AR31" s="22"/>
      <c r="AS31" s="22">
        <f t="shared" si="19"/>
        <v>0</v>
      </c>
    </row>
    <row r="32" spans="1:45" x14ac:dyDescent="0.2">
      <c r="A32" s="17">
        <v>29</v>
      </c>
      <c r="B32" s="18" t="s">
        <v>113</v>
      </c>
      <c r="C32" s="18" t="s">
        <v>114</v>
      </c>
      <c r="D32" s="17" t="s">
        <v>56</v>
      </c>
      <c r="E32" s="18" t="s">
        <v>57</v>
      </c>
      <c r="F32" s="17">
        <v>3</v>
      </c>
      <c r="G32" s="18"/>
      <c r="H32" s="17"/>
      <c r="I32" s="19">
        <f t="shared" si="0"/>
        <v>2</v>
      </c>
      <c r="J32" s="19">
        <f t="shared" si="1"/>
        <v>2206.3871039819182</v>
      </c>
      <c r="K32" s="19">
        <f>SUMPRODUCT(LARGE((O32, Q32, S32, U32, W32, Y32, AA32, AC32, AE32, AG32, AI32, AK32, AM32, AO32, AQ32, AS32),{1;2;3;4;5}))</f>
        <v>2206.3871039819182</v>
      </c>
      <c r="L32" s="19" t="str">
        <f t="shared" si="2"/>
        <v>J</v>
      </c>
      <c r="M32" s="19">
        <f t="shared" si="3"/>
        <v>2316.7064591810145</v>
      </c>
      <c r="N32" s="19"/>
      <c r="O32" s="19">
        <f t="shared" si="4"/>
        <v>0</v>
      </c>
      <c r="P32" s="19"/>
      <c r="Q32" s="19">
        <f t="shared" si="5"/>
        <v>0</v>
      </c>
      <c r="R32" s="19"/>
      <c r="S32" s="19">
        <f t="shared" si="6"/>
        <v>0</v>
      </c>
      <c r="T32" s="19"/>
      <c r="U32" s="19">
        <f t="shared" si="7"/>
        <v>0</v>
      </c>
      <c r="V32" s="19"/>
      <c r="W32" s="19">
        <f t="shared" si="8"/>
        <v>0</v>
      </c>
      <c r="X32" s="19"/>
      <c r="Y32" s="19">
        <f t="shared" si="9"/>
        <v>0</v>
      </c>
      <c r="Z32" s="19"/>
      <c r="AA32" s="19">
        <f t="shared" si="10"/>
        <v>0</v>
      </c>
      <c r="AB32" s="19">
        <v>4</v>
      </c>
      <c r="AC32" s="19">
        <f t="shared" si="11"/>
        <v>799.97000433601875</v>
      </c>
      <c r="AD32" s="19"/>
      <c r="AE32" s="19">
        <f t="shared" si="12"/>
        <v>0</v>
      </c>
      <c r="AF32" s="19"/>
      <c r="AG32" s="19">
        <f t="shared" si="13"/>
        <v>0</v>
      </c>
      <c r="AH32" s="19"/>
      <c r="AI32" s="19">
        <f t="shared" si="14"/>
        <v>0</v>
      </c>
      <c r="AJ32" s="19">
        <v>7</v>
      </c>
      <c r="AK32" s="19">
        <f t="shared" si="15"/>
        <v>1406.4170996458995</v>
      </c>
      <c r="AL32" s="19"/>
      <c r="AM32" s="19">
        <f t="shared" si="16"/>
        <v>0</v>
      </c>
      <c r="AN32" s="19"/>
      <c r="AO32" s="19">
        <f t="shared" si="17"/>
        <v>0</v>
      </c>
      <c r="AP32" s="19"/>
      <c r="AQ32" s="19">
        <f t="shared" si="18"/>
        <v>0</v>
      </c>
      <c r="AR32" s="19"/>
      <c r="AS32" s="19">
        <f t="shared" si="19"/>
        <v>0</v>
      </c>
    </row>
    <row r="33" spans="1:45" x14ac:dyDescent="0.2">
      <c r="A33" s="20">
        <v>30</v>
      </c>
      <c r="B33" s="21" t="s">
        <v>115</v>
      </c>
      <c r="C33" s="21" t="s">
        <v>116</v>
      </c>
      <c r="D33" s="20" t="s">
        <v>48</v>
      </c>
      <c r="E33" s="21" t="s">
        <v>49</v>
      </c>
      <c r="F33" s="20">
        <v>2</v>
      </c>
      <c r="G33" s="21" t="s">
        <v>50</v>
      </c>
      <c r="H33" s="20"/>
      <c r="I33" s="22">
        <f t="shared" si="0"/>
        <v>4</v>
      </c>
      <c r="J33" s="22">
        <f t="shared" si="1"/>
        <v>2144.5310810836277</v>
      </c>
      <c r="K33" s="22">
        <f>SUMPRODUCT(LARGE((O33, Q33, S33, U33, W33, Y33, AA33, AC33, AE33, AG33, AI33, AK33, AM33, AO33, AQ33, AS33),{1;2;3;4;5}))</f>
        <v>2144.5310810836281</v>
      </c>
      <c r="L33" s="22" t="str">
        <f t="shared" si="2"/>
        <v>J</v>
      </c>
      <c r="M33" s="22">
        <f t="shared" si="3"/>
        <v>2251.7576351378098</v>
      </c>
      <c r="N33" s="22"/>
      <c r="O33" s="22">
        <f t="shared" si="4"/>
        <v>0</v>
      </c>
      <c r="P33" s="22"/>
      <c r="Q33" s="22">
        <f t="shared" si="5"/>
        <v>0</v>
      </c>
      <c r="R33" s="22">
        <v>3</v>
      </c>
      <c r="S33" s="22">
        <f t="shared" si="6"/>
        <v>665.27143043856245</v>
      </c>
      <c r="T33" s="22"/>
      <c r="U33" s="22">
        <f t="shared" si="7"/>
        <v>0</v>
      </c>
      <c r="V33" s="22"/>
      <c r="W33" s="22">
        <f t="shared" si="8"/>
        <v>0</v>
      </c>
      <c r="X33" s="22"/>
      <c r="Y33" s="22">
        <f t="shared" si="9"/>
        <v>0</v>
      </c>
      <c r="Z33" s="22"/>
      <c r="AA33" s="22">
        <f t="shared" si="10"/>
        <v>0</v>
      </c>
      <c r="AB33" s="22"/>
      <c r="AC33" s="22">
        <f t="shared" si="11"/>
        <v>0</v>
      </c>
      <c r="AD33" s="22"/>
      <c r="AE33" s="22">
        <f t="shared" si="12"/>
        <v>0</v>
      </c>
      <c r="AF33" s="22">
        <v>15</v>
      </c>
      <c r="AG33" s="22">
        <f t="shared" si="13"/>
        <v>286.63657696191171</v>
      </c>
      <c r="AH33" s="22"/>
      <c r="AI33" s="22">
        <f t="shared" si="14"/>
        <v>0</v>
      </c>
      <c r="AJ33" s="22">
        <v>23</v>
      </c>
      <c r="AK33" s="22">
        <f t="shared" si="15"/>
        <v>760.62985464172925</v>
      </c>
      <c r="AL33" s="22"/>
      <c r="AM33" s="22">
        <f t="shared" si="16"/>
        <v>0</v>
      </c>
      <c r="AN33" s="22"/>
      <c r="AO33" s="22">
        <f t="shared" si="17"/>
        <v>0</v>
      </c>
      <c r="AP33" s="22"/>
      <c r="AQ33" s="22">
        <f t="shared" si="18"/>
        <v>0</v>
      </c>
      <c r="AR33" s="22">
        <v>7</v>
      </c>
      <c r="AS33" s="22">
        <f t="shared" si="19"/>
        <v>431.99321904142437</v>
      </c>
    </row>
    <row r="34" spans="1:45" x14ac:dyDescent="0.2">
      <c r="A34" s="17">
        <v>31</v>
      </c>
      <c r="B34" s="18" t="s">
        <v>117</v>
      </c>
      <c r="C34" s="18" t="s">
        <v>118</v>
      </c>
      <c r="D34" s="17" t="s">
        <v>48</v>
      </c>
      <c r="E34" s="18" t="s">
        <v>78</v>
      </c>
      <c r="F34" s="17">
        <v>2</v>
      </c>
      <c r="G34" s="18" t="s">
        <v>67</v>
      </c>
      <c r="H34" s="17"/>
      <c r="I34" s="19">
        <f t="shared" si="0"/>
        <v>6</v>
      </c>
      <c r="J34" s="19">
        <f t="shared" si="1"/>
        <v>2398.5904976014554</v>
      </c>
      <c r="K34" s="19">
        <f>SUMPRODUCT(LARGE((O34, Q34, S34, U34, W34, Y34, AA34, AC34, AE34, AG34, AI34, AK34, AM34, AO34, AQ34, AS34),{1;2;3;4;5}))</f>
        <v>2101.2958524574879</v>
      </c>
      <c r="L34" s="19" t="str">
        <f t="shared" si="2"/>
        <v>J</v>
      </c>
      <c r="M34" s="19">
        <f t="shared" si="3"/>
        <v>2206.3606450803622</v>
      </c>
      <c r="N34" s="19"/>
      <c r="O34" s="19">
        <f t="shared" si="4"/>
        <v>0</v>
      </c>
      <c r="P34" s="19"/>
      <c r="Q34" s="19">
        <f t="shared" si="5"/>
        <v>0</v>
      </c>
      <c r="R34" s="19">
        <v>7</v>
      </c>
      <c r="S34" s="19">
        <f t="shared" si="6"/>
        <v>297.29464514396807</v>
      </c>
      <c r="T34" s="19"/>
      <c r="U34" s="19">
        <f t="shared" si="7"/>
        <v>0</v>
      </c>
      <c r="V34" s="19"/>
      <c r="W34" s="19">
        <f t="shared" si="8"/>
        <v>0</v>
      </c>
      <c r="X34" s="19"/>
      <c r="Y34" s="19">
        <f t="shared" si="9"/>
        <v>0</v>
      </c>
      <c r="Z34" s="19"/>
      <c r="AA34" s="19">
        <f t="shared" si="10"/>
        <v>0</v>
      </c>
      <c r="AB34" s="19"/>
      <c r="AC34" s="19">
        <f t="shared" si="11"/>
        <v>0</v>
      </c>
      <c r="AD34" s="19">
        <v>16</v>
      </c>
      <c r="AE34" s="19">
        <f t="shared" si="12"/>
        <v>368.52503252014117</v>
      </c>
      <c r="AF34" s="19">
        <v>11</v>
      </c>
      <c r="AG34" s="19">
        <f t="shared" si="13"/>
        <v>421.33515085936801</v>
      </c>
      <c r="AH34" s="19">
        <v>6</v>
      </c>
      <c r="AI34" s="19">
        <f t="shared" si="14"/>
        <v>553.29767099463027</v>
      </c>
      <c r="AJ34" s="19">
        <v>41</v>
      </c>
      <c r="AK34" s="19">
        <f t="shared" si="15"/>
        <v>446.80982876405096</v>
      </c>
      <c r="AL34" s="19"/>
      <c r="AM34" s="19">
        <f t="shared" si="16"/>
        <v>0</v>
      </c>
      <c r="AN34" s="19">
        <v>32</v>
      </c>
      <c r="AO34" s="19">
        <f t="shared" si="17"/>
        <v>311.3281693192971</v>
      </c>
      <c r="AP34" s="19"/>
      <c r="AQ34" s="19">
        <f t="shared" si="18"/>
        <v>0</v>
      </c>
      <c r="AR34" s="19"/>
      <c r="AS34" s="19">
        <f t="shared" si="19"/>
        <v>0</v>
      </c>
    </row>
    <row r="35" spans="1:45" x14ac:dyDescent="0.2">
      <c r="A35" s="20">
        <v>32</v>
      </c>
      <c r="B35" s="21" t="s">
        <v>119</v>
      </c>
      <c r="C35" s="21" t="s">
        <v>120</v>
      </c>
      <c r="D35" s="20" t="s">
        <v>48</v>
      </c>
      <c r="E35" s="21" t="s">
        <v>53</v>
      </c>
      <c r="F35" s="20">
        <v>1</v>
      </c>
      <c r="G35" s="21" t="s">
        <v>64</v>
      </c>
      <c r="H35" s="20"/>
      <c r="I35" s="22">
        <f t="shared" si="0"/>
        <v>7</v>
      </c>
      <c r="J35" s="22">
        <f t="shared" si="1"/>
        <v>2355.2431222254481</v>
      </c>
      <c r="K35" s="22">
        <f>SUMPRODUCT(LARGE((O35, Q35, S35, U35, W35, Y35, AA35, AC35, AE35, AG35, AI35, AK35, AM35, AO35, AQ35, AS35),{1;2;3;4;5}))</f>
        <v>2074.0618761778233</v>
      </c>
      <c r="L35" s="22" t="str">
        <f t="shared" si="2"/>
        <v>J</v>
      </c>
      <c r="M35" s="22">
        <f t="shared" si="3"/>
        <v>2177.7649699867147</v>
      </c>
      <c r="N35" s="22"/>
      <c r="O35" s="22">
        <f t="shared" si="4"/>
        <v>0</v>
      </c>
      <c r="P35" s="22">
        <v>18</v>
      </c>
      <c r="Q35" s="22">
        <f t="shared" si="5"/>
        <v>101</v>
      </c>
      <c r="R35" s="22">
        <v>4</v>
      </c>
      <c r="S35" s="22">
        <f t="shared" si="6"/>
        <v>540.33269383026254</v>
      </c>
      <c r="T35" s="22"/>
      <c r="U35" s="22">
        <f t="shared" si="7"/>
        <v>0</v>
      </c>
      <c r="V35" s="22">
        <v>15</v>
      </c>
      <c r="W35" s="22">
        <f t="shared" si="8"/>
        <v>180.18124604762465</v>
      </c>
      <c r="X35" s="22"/>
      <c r="Y35" s="22">
        <f t="shared" si="9"/>
        <v>0</v>
      </c>
      <c r="Z35" s="22"/>
      <c r="AA35" s="22">
        <f t="shared" si="10"/>
        <v>0</v>
      </c>
      <c r="AB35" s="22">
        <v>14</v>
      </c>
      <c r="AC35" s="22">
        <f t="shared" si="11"/>
        <v>255.90195998574336</v>
      </c>
      <c r="AD35" s="22">
        <v>17</v>
      </c>
      <c r="AE35" s="22">
        <f t="shared" si="12"/>
        <v>335.61385911720464</v>
      </c>
      <c r="AF35" s="22"/>
      <c r="AG35" s="22">
        <f t="shared" si="13"/>
        <v>0</v>
      </c>
      <c r="AH35" s="22"/>
      <c r="AI35" s="22">
        <f t="shared" si="14"/>
        <v>0</v>
      </c>
      <c r="AJ35" s="22">
        <v>42</v>
      </c>
      <c r="AK35" s="22">
        <f t="shared" si="15"/>
        <v>433.72803666634496</v>
      </c>
      <c r="AL35" s="22">
        <v>9</v>
      </c>
      <c r="AM35" s="22">
        <f t="shared" si="16"/>
        <v>508.48532657826797</v>
      </c>
      <c r="AN35" s="22"/>
      <c r="AO35" s="22">
        <f t="shared" si="17"/>
        <v>0</v>
      </c>
      <c r="AP35" s="22"/>
      <c r="AQ35" s="22">
        <f t="shared" si="18"/>
        <v>0</v>
      </c>
      <c r="AR35" s="22"/>
      <c r="AS35" s="22">
        <f t="shared" si="19"/>
        <v>0</v>
      </c>
    </row>
    <row r="36" spans="1:45" x14ac:dyDescent="0.2">
      <c r="A36" s="17">
        <v>33</v>
      </c>
      <c r="B36" s="18" t="s">
        <v>121</v>
      </c>
      <c r="C36" s="18" t="s">
        <v>122</v>
      </c>
      <c r="D36" s="17" t="s">
        <v>56</v>
      </c>
      <c r="E36" s="18" t="s">
        <v>57</v>
      </c>
      <c r="F36" s="17">
        <v>3</v>
      </c>
      <c r="G36" s="18"/>
      <c r="H36" s="17"/>
      <c r="I36" s="19">
        <f t="shared" ref="I36:I67" si="20">(O36&gt;0)+(Q36&gt;0)+(S36&gt;0)+(U36&gt;0)+(W36&gt;0)+(Y36&gt;0)+(AA36&gt;0)+(AC36&gt;0)+(AE36&gt;0)+(AG36&gt;0)+(AI36&gt;0)+(AK36&gt;0)+(AM36&gt;0)+(AO36&gt;0)+(AQ36&gt;0)+(AS36&gt;0)</f>
        <v>3</v>
      </c>
      <c r="J36" s="19">
        <f t="shared" ref="J36:J67" si="21">SUM(O36, Q36, S36, U36, W36, Y36, AA36, AC36, AE36, AG36, AI36, AK36, AM36, AO36, AQ36, AS36)</f>
        <v>2017.4040453326131</v>
      </c>
      <c r="K36" s="19">
        <f>SUMPRODUCT(LARGE((O36, Q36, S36, U36, W36, Y36, AA36, AC36, AE36, AG36, AI36, AK36, AM36, AO36, AQ36, AS36),{1;2;3;4;5}))</f>
        <v>2017.4040453326131</v>
      </c>
      <c r="L36" s="19" t="str">
        <f t="shared" ref="L36:L67" si="22">IF(AND(O36&gt;0,O$2&lt;&gt;F36)+AND(Q36&gt;0,Q$2&lt;&gt;F36)+AND(S36&gt;0,S$2&lt;&gt;F36)+AND(U36&gt;0,U$2&lt;&gt;F36)+AND(W36&gt;0,W$2&lt;&gt;F36)+AND(Y36&gt;0,Y$2&lt;&gt;F36)+AND(AA36&gt;0,AA$2&lt;&gt;F36)+AND(AC36&gt;0,AC$2&lt;&gt;F36)+AND(AE36&gt;0,AE$2&lt;&gt;F36)+AND(AG36&gt;0,AG$2&lt;&gt;F36)+AND(AI36&gt;0,AI$2&lt;&gt;F36)+AND(AK36&gt;0,AK$2&lt;&gt;F36)+AND(AM36&gt;0,AM$2&lt;&gt;F36)+AND(AO36&gt;0,AO$2&lt;&gt;F36)+AND(AQ36&gt;0,AQ$2&lt;&gt;F36)+AND(AS36&gt;0,AS$2&lt;&gt;F36)&gt;0,"J","")</f>
        <v>J</v>
      </c>
      <c r="M36" s="19">
        <f t="shared" ref="M36:M67" si="23">IF(L36="J",1.05,1)*K36</f>
        <v>2118.2742475992441</v>
      </c>
      <c r="N36" s="19"/>
      <c r="O36" s="19">
        <f t="shared" ref="O36:O67" si="24">IF(ISBLANK(N36),0,(O$3*(101+(1000* LOG(N$3,10) )-(1000*LOG(N36,10)))))</f>
        <v>0</v>
      </c>
      <c r="P36" s="19"/>
      <c r="Q36" s="19">
        <f t="shared" ref="Q36:Q67" si="25">IF(ISBLANK(P36),0,(Q$3*(101+(1000* LOG(P$3,10) )-(1000*LOG(P36,10)))))</f>
        <v>0</v>
      </c>
      <c r="R36" s="19"/>
      <c r="S36" s="19">
        <f t="shared" ref="S36:S67" si="26">IF(ISBLANK(R36),0,(S$3*(101+(1000* LOG(R$3,10) )-(1000*LOG(R36,10)))))</f>
        <v>0</v>
      </c>
      <c r="T36" s="19"/>
      <c r="U36" s="19">
        <f t="shared" ref="U36:U67" si="27">IF(ISBLANK(T36),0,(U$3*(101+(1000* LOG(T$3,10) )-(1000*LOG(T36,10)))))</f>
        <v>0</v>
      </c>
      <c r="V36" s="19"/>
      <c r="W36" s="19">
        <f t="shared" ref="W36:W67" si="28">IF(ISBLANK(V36),0,(W$3*(101+(1000* LOG(V$3,10) )-(1000*LOG(V36,10)))))</f>
        <v>0</v>
      </c>
      <c r="X36" s="19">
        <v>7</v>
      </c>
      <c r="Y36" s="19">
        <f t="shared" ref="Y36:Y67" si="29">IF(ISBLANK(X36),0,(Y$3*(101+(1000* LOG(X$3,10) )-(1000*LOG(X36,10)))))</f>
        <v>795.14150212168647</v>
      </c>
      <c r="Z36" s="19"/>
      <c r="AA36" s="19">
        <f t="shared" ref="AA36:AA67" si="30">IF(ISBLANK(Z36),0,(AA$3*(101+(1000* LOG(Z$3,10) )-(1000*LOG(Z36,10)))))</f>
        <v>0</v>
      </c>
      <c r="AB36" s="19"/>
      <c r="AC36" s="19">
        <f t="shared" ref="AC36:AC67" si="31">IF(ISBLANK(AB36),0,(AC$3*(101+(1000* LOG(AB$3,10) )-(1000*LOG(AB36,10)))))</f>
        <v>0</v>
      </c>
      <c r="AD36" s="19"/>
      <c r="AE36" s="19">
        <f t="shared" ref="AE36:AE67" si="32">IF(ISBLANK(AD36),0,(AE$3*(101+(1000* LOG(AD$3,10) )-(1000*LOG(AD36,10)))))</f>
        <v>0</v>
      </c>
      <c r="AF36" s="19"/>
      <c r="AG36" s="19">
        <f t="shared" ref="AG36:AG67" si="33">IF(ISBLANK(AF36),0,(AG$3*(101+(1000* LOG(AF$3,10) )-(1000*LOG(AF36,10)))))</f>
        <v>0</v>
      </c>
      <c r="AH36" s="19"/>
      <c r="AI36" s="19">
        <f t="shared" ref="AI36:AI67" si="34">IF(ISBLANK(AH36),0,(AI$3*(101+(1000* LOG(AH$3,10) )-(1000*LOG(AH36,10)))))</f>
        <v>0</v>
      </c>
      <c r="AJ36" s="19">
        <v>31</v>
      </c>
      <c r="AK36" s="19">
        <f t="shared" ref="AK36:AK67" si="35">IF(ISBLANK(AJ36),0,(AK$3*(101+(1000* LOG(AJ$3,10) )-(1000*LOG(AJ36,10)))))</f>
        <v>598.58753237087944</v>
      </c>
      <c r="AL36" s="19"/>
      <c r="AM36" s="19">
        <f t="shared" ref="AM36:AM67" si="36">IF(ISBLANK(AL36),0,(AM$3*(101+(1000* LOG(AL$3,10) )-(1000*LOG(AL36,10)))))</f>
        <v>0</v>
      </c>
      <c r="AN36" s="19">
        <v>18</v>
      </c>
      <c r="AO36" s="19">
        <f t="shared" ref="AO36:AO67" si="37">IF(ISBLANK(AN36),0,(AO$3*(101+(1000* LOG(AN$3,10) )-(1000*LOG(AN36,10)))))</f>
        <v>623.67501084004721</v>
      </c>
      <c r="AP36" s="19"/>
      <c r="AQ36" s="19">
        <f t="shared" ref="AQ36:AQ67" si="38">IF(ISBLANK(AP36),0,(AQ$3*(101+(1000* LOG(AP$3,10) )-(1000*LOG(AP36,10)))))</f>
        <v>0</v>
      </c>
      <c r="AR36" s="19"/>
      <c r="AS36" s="19">
        <f t="shared" ref="AS36:AS67" si="39">IF(ISBLANK(AR36),0,(AS$3*(101+(1000* LOG(AR$3,10) )-(1000*LOG(AR36,10)))))</f>
        <v>0</v>
      </c>
    </row>
    <row r="37" spans="1:45" x14ac:dyDescent="0.2">
      <c r="A37" s="20">
        <v>34</v>
      </c>
      <c r="B37" s="21" t="s">
        <v>123</v>
      </c>
      <c r="C37" s="21" t="s">
        <v>124</v>
      </c>
      <c r="D37" s="20" t="s">
        <v>48</v>
      </c>
      <c r="E37" s="21" t="s">
        <v>53</v>
      </c>
      <c r="F37" s="20">
        <v>1</v>
      </c>
      <c r="G37" s="21" t="s">
        <v>50</v>
      </c>
      <c r="H37" s="20"/>
      <c r="I37" s="22">
        <f t="shared" si="20"/>
        <v>3</v>
      </c>
      <c r="J37" s="22">
        <f t="shared" si="21"/>
        <v>1853.1559873113179</v>
      </c>
      <c r="K37" s="22">
        <f>SUMPRODUCT(LARGE((O37, Q37, S37, U37, W37, Y37, AA37, AC37, AE37, AG37, AI37, AK37, AM37, AO37, AQ37, AS37),{1;2;3;4;5}))</f>
        <v>1853.1559873113179</v>
      </c>
      <c r="L37" s="22" t="str">
        <f t="shared" si="22"/>
        <v>J</v>
      </c>
      <c r="M37" s="22">
        <f t="shared" si="23"/>
        <v>1945.8137866768839</v>
      </c>
      <c r="N37" s="22"/>
      <c r="O37" s="22">
        <f t="shared" si="24"/>
        <v>0</v>
      </c>
      <c r="P37" s="22"/>
      <c r="Q37" s="22">
        <f t="shared" si="25"/>
        <v>0</v>
      </c>
      <c r="R37" s="22"/>
      <c r="S37" s="22">
        <f t="shared" si="26"/>
        <v>0</v>
      </c>
      <c r="T37" s="22"/>
      <c r="U37" s="22">
        <f t="shared" si="27"/>
        <v>0</v>
      </c>
      <c r="V37" s="22"/>
      <c r="W37" s="22">
        <f t="shared" si="28"/>
        <v>0</v>
      </c>
      <c r="X37" s="22"/>
      <c r="Y37" s="22">
        <f t="shared" si="29"/>
        <v>0</v>
      </c>
      <c r="Z37" s="22"/>
      <c r="AA37" s="22">
        <f t="shared" si="30"/>
        <v>0</v>
      </c>
      <c r="AB37" s="22"/>
      <c r="AC37" s="22">
        <f t="shared" si="31"/>
        <v>0</v>
      </c>
      <c r="AD37" s="22"/>
      <c r="AE37" s="22">
        <f t="shared" si="32"/>
        <v>0</v>
      </c>
      <c r="AF37" s="22"/>
      <c r="AG37" s="22">
        <f t="shared" si="33"/>
        <v>0</v>
      </c>
      <c r="AH37" s="22"/>
      <c r="AI37" s="22">
        <f t="shared" si="34"/>
        <v>0</v>
      </c>
      <c r="AJ37" s="22">
        <v>22</v>
      </c>
      <c r="AK37" s="22">
        <f t="shared" si="35"/>
        <v>784.7612986359627</v>
      </c>
      <c r="AL37" s="22">
        <v>6</v>
      </c>
      <c r="AM37" s="22">
        <f t="shared" si="36"/>
        <v>684.57658563394932</v>
      </c>
      <c r="AN37" s="22">
        <v>28</v>
      </c>
      <c r="AO37" s="22">
        <f t="shared" si="37"/>
        <v>383.81810304140572</v>
      </c>
      <c r="AP37" s="22"/>
      <c r="AQ37" s="22">
        <f t="shared" si="38"/>
        <v>0</v>
      </c>
      <c r="AR37" s="22"/>
      <c r="AS37" s="22">
        <f t="shared" si="39"/>
        <v>0</v>
      </c>
    </row>
    <row r="38" spans="1:45" x14ac:dyDescent="0.2">
      <c r="A38" s="17">
        <v>35</v>
      </c>
      <c r="B38" s="18" t="s">
        <v>125</v>
      </c>
      <c r="C38" s="18" t="s">
        <v>126</v>
      </c>
      <c r="D38" s="17" t="s">
        <v>48</v>
      </c>
      <c r="E38" s="18" t="s">
        <v>89</v>
      </c>
      <c r="F38" s="17">
        <v>2</v>
      </c>
      <c r="G38" s="18" t="s">
        <v>67</v>
      </c>
      <c r="H38" s="17"/>
      <c r="I38" s="19">
        <f t="shared" si="20"/>
        <v>7</v>
      </c>
      <c r="J38" s="19">
        <f t="shared" si="21"/>
        <v>2141.2124549595578</v>
      </c>
      <c r="K38" s="19">
        <f>SUMPRODUCT(LARGE((O38, Q38, S38, U38, W38, Y38, AA38, AC38, AE38, AG38, AI38, AK38, AM38, AO38, AQ38, AS38),{1;2;3;4;5}))</f>
        <v>1779.598412729697</v>
      </c>
      <c r="L38" s="19" t="str">
        <f t="shared" si="22"/>
        <v>J</v>
      </c>
      <c r="M38" s="19">
        <f t="shared" si="23"/>
        <v>1868.5783333661818</v>
      </c>
      <c r="N38" s="19"/>
      <c r="O38" s="19">
        <f t="shared" si="24"/>
        <v>0</v>
      </c>
      <c r="P38" s="19"/>
      <c r="Q38" s="19">
        <f t="shared" si="25"/>
        <v>0</v>
      </c>
      <c r="R38" s="19">
        <v>6</v>
      </c>
      <c r="S38" s="19">
        <f t="shared" si="26"/>
        <v>364.24143477458131</v>
      </c>
      <c r="T38" s="19"/>
      <c r="U38" s="19">
        <f t="shared" si="27"/>
        <v>0</v>
      </c>
      <c r="V38" s="19"/>
      <c r="W38" s="19">
        <f t="shared" si="28"/>
        <v>0</v>
      </c>
      <c r="X38" s="19"/>
      <c r="Y38" s="19">
        <f t="shared" si="29"/>
        <v>0</v>
      </c>
      <c r="Z38" s="19">
        <v>6</v>
      </c>
      <c r="AA38" s="19">
        <f t="shared" si="30"/>
        <v>498.94000867203761</v>
      </c>
      <c r="AB38" s="19">
        <v>12</v>
      </c>
      <c r="AC38" s="19">
        <f t="shared" si="31"/>
        <v>322.84874961635637</v>
      </c>
      <c r="AD38" s="19">
        <v>21</v>
      </c>
      <c r="AE38" s="19">
        <f t="shared" si="32"/>
        <v>220.9008924226481</v>
      </c>
      <c r="AF38" s="19"/>
      <c r="AG38" s="19">
        <f t="shared" si="33"/>
        <v>0</v>
      </c>
      <c r="AH38" s="19"/>
      <c r="AI38" s="19">
        <f t="shared" si="34"/>
        <v>0</v>
      </c>
      <c r="AJ38" s="19">
        <v>47</v>
      </c>
      <c r="AK38" s="19">
        <f t="shared" si="35"/>
        <v>372.66732724407376</v>
      </c>
      <c r="AL38" s="19"/>
      <c r="AM38" s="19">
        <f t="shared" si="36"/>
        <v>0</v>
      </c>
      <c r="AN38" s="19">
        <v>42</v>
      </c>
      <c r="AO38" s="19">
        <f t="shared" si="37"/>
        <v>163.70402922180403</v>
      </c>
      <c r="AP38" s="19"/>
      <c r="AQ38" s="19">
        <f t="shared" si="38"/>
        <v>0</v>
      </c>
      <c r="AR38" s="19">
        <v>12</v>
      </c>
      <c r="AS38" s="19">
        <f t="shared" si="39"/>
        <v>197.91001300805647</v>
      </c>
    </row>
    <row r="39" spans="1:45" x14ac:dyDescent="0.2">
      <c r="A39" s="20">
        <v>36</v>
      </c>
      <c r="B39" s="21" t="s">
        <v>127</v>
      </c>
      <c r="C39" s="21" t="s">
        <v>128</v>
      </c>
      <c r="D39" s="20" t="s">
        <v>48</v>
      </c>
      <c r="E39" s="21" t="s">
        <v>49</v>
      </c>
      <c r="F39" s="20">
        <v>2</v>
      </c>
      <c r="G39" s="21" t="s">
        <v>67</v>
      </c>
      <c r="H39" s="20"/>
      <c r="I39" s="22">
        <f t="shared" si="20"/>
        <v>3</v>
      </c>
      <c r="J39" s="22">
        <f t="shared" si="21"/>
        <v>1643.7312548097543</v>
      </c>
      <c r="K39" s="22">
        <f>SUMPRODUCT(LARGE((O39, Q39, S39, U39, W39, Y39, AA39, AC39, AE39, AG39, AI39, AK39, AM39, AO39, AQ39, AS39),{1;2;3;4;5}))</f>
        <v>1643.7312548097543</v>
      </c>
      <c r="L39" s="22" t="str">
        <f t="shared" si="22"/>
        <v>J</v>
      </c>
      <c r="M39" s="22">
        <f t="shared" si="23"/>
        <v>1725.917817550242</v>
      </c>
      <c r="N39" s="22"/>
      <c r="O39" s="22">
        <f t="shared" si="24"/>
        <v>0</v>
      </c>
      <c r="P39" s="22"/>
      <c r="Q39" s="22">
        <f t="shared" si="25"/>
        <v>0</v>
      </c>
      <c r="R39" s="22"/>
      <c r="S39" s="22">
        <f t="shared" si="26"/>
        <v>0</v>
      </c>
      <c r="T39" s="22"/>
      <c r="U39" s="22">
        <f t="shared" si="27"/>
        <v>0</v>
      </c>
      <c r="V39" s="22"/>
      <c r="W39" s="22">
        <f t="shared" si="28"/>
        <v>0</v>
      </c>
      <c r="X39" s="22"/>
      <c r="Y39" s="22">
        <f t="shared" si="29"/>
        <v>0</v>
      </c>
      <c r="Z39" s="22"/>
      <c r="AA39" s="22">
        <f t="shared" si="30"/>
        <v>0</v>
      </c>
      <c r="AB39" s="22"/>
      <c r="AC39" s="22">
        <f t="shared" si="31"/>
        <v>0</v>
      </c>
      <c r="AD39" s="22"/>
      <c r="AE39" s="22">
        <f t="shared" si="32"/>
        <v>0</v>
      </c>
      <c r="AF39" s="22">
        <v>6</v>
      </c>
      <c r="AG39" s="22">
        <f t="shared" si="33"/>
        <v>684.57658563394932</v>
      </c>
      <c r="AH39" s="22"/>
      <c r="AI39" s="22">
        <f t="shared" si="34"/>
        <v>0</v>
      </c>
      <c r="AJ39" s="22">
        <v>40</v>
      </c>
      <c r="AK39" s="22">
        <f t="shared" si="35"/>
        <v>460.21466050376745</v>
      </c>
      <c r="AL39" s="22"/>
      <c r="AM39" s="22">
        <f t="shared" si="36"/>
        <v>0</v>
      </c>
      <c r="AN39" s="22"/>
      <c r="AO39" s="22">
        <f t="shared" si="37"/>
        <v>0</v>
      </c>
      <c r="AP39" s="22"/>
      <c r="AQ39" s="22">
        <f t="shared" si="38"/>
        <v>0</v>
      </c>
      <c r="AR39" s="22">
        <v>6</v>
      </c>
      <c r="AS39" s="22">
        <f t="shared" si="39"/>
        <v>498.94000867203761</v>
      </c>
    </row>
    <row r="40" spans="1:45" x14ac:dyDescent="0.2">
      <c r="A40" s="17">
        <v>37</v>
      </c>
      <c r="B40" s="18" t="s">
        <v>129</v>
      </c>
      <c r="C40" s="18" t="s">
        <v>130</v>
      </c>
      <c r="D40" s="17" t="s">
        <v>48</v>
      </c>
      <c r="E40" s="18" t="s">
        <v>78</v>
      </c>
      <c r="F40" s="17">
        <v>2</v>
      </c>
      <c r="G40" s="18" t="s">
        <v>67</v>
      </c>
      <c r="H40" s="17"/>
      <c r="I40" s="19">
        <f t="shared" si="20"/>
        <v>10</v>
      </c>
      <c r="J40" s="19">
        <f t="shared" si="21"/>
        <v>2517.37686645342</v>
      </c>
      <c r="K40" s="19">
        <f>SUMPRODUCT(LARGE((O40, Q40, S40, U40, W40, Y40, AA40, AC40, AE40, AG40, AI40, AK40, AM40, AO40, AQ40, AS40),{1;2;3;4;5}))</f>
        <v>1612.8570288951919</v>
      </c>
      <c r="L40" s="19" t="str">
        <f t="shared" si="22"/>
        <v>J</v>
      </c>
      <c r="M40" s="19">
        <f t="shared" si="23"/>
        <v>1693.4998803399515</v>
      </c>
      <c r="N40" s="19">
        <v>6</v>
      </c>
      <c r="O40" s="19">
        <f t="shared" si="24"/>
        <v>101</v>
      </c>
      <c r="P40" s="19">
        <v>14</v>
      </c>
      <c r="Q40" s="19">
        <f t="shared" si="25"/>
        <v>210.14446942506811</v>
      </c>
      <c r="R40" s="19"/>
      <c r="S40" s="19">
        <f t="shared" si="26"/>
        <v>0</v>
      </c>
      <c r="T40" s="19"/>
      <c r="U40" s="19">
        <f t="shared" si="27"/>
        <v>0</v>
      </c>
      <c r="V40" s="19">
        <v>14</v>
      </c>
      <c r="W40" s="19">
        <f t="shared" si="28"/>
        <v>210.14446942506811</v>
      </c>
      <c r="X40" s="19"/>
      <c r="Y40" s="19">
        <f t="shared" si="29"/>
        <v>0</v>
      </c>
      <c r="Z40" s="19">
        <v>8</v>
      </c>
      <c r="AA40" s="19">
        <f t="shared" si="30"/>
        <v>374.0012720637377</v>
      </c>
      <c r="AB40" s="19"/>
      <c r="AC40" s="19">
        <f t="shared" si="31"/>
        <v>0</v>
      </c>
      <c r="AD40" s="19">
        <v>19</v>
      </c>
      <c r="AE40" s="19">
        <f t="shared" si="32"/>
        <v>275.23300964901068</v>
      </c>
      <c r="AF40" s="19">
        <v>14</v>
      </c>
      <c r="AG40" s="19">
        <f t="shared" si="33"/>
        <v>316.59980033935517</v>
      </c>
      <c r="AH40" s="19">
        <v>12</v>
      </c>
      <c r="AI40" s="19">
        <f t="shared" si="34"/>
        <v>252.26767533064913</v>
      </c>
      <c r="AJ40" s="19">
        <v>46</v>
      </c>
      <c r="AK40" s="19">
        <f t="shared" si="35"/>
        <v>384.34236006175297</v>
      </c>
      <c r="AL40" s="19"/>
      <c r="AM40" s="19">
        <f t="shared" si="36"/>
        <v>0</v>
      </c>
      <c r="AN40" s="19">
        <v>35</v>
      </c>
      <c r="AO40" s="19">
        <f t="shared" si="37"/>
        <v>262.68058678133514</v>
      </c>
      <c r="AP40" s="19"/>
      <c r="AQ40" s="19">
        <f t="shared" si="38"/>
        <v>0</v>
      </c>
      <c r="AR40" s="19">
        <v>14</v>
      </c>
      <c r="AS40" s="19">
        <f t="shared" si="39"/>
        <v>130.96322337744346</v>
      </c>
    </row>
    <row r="41" spans="1:45" x14ac:dyDescent="0.2">
      <c r="A41" s="20">
        <v>38</v>
      </c>
      <c r="B41" s="21" t="s">
        <v>131</v>
      </c>
      <c r="C41" s="21" t="s">
        <v>132</v>
      </c>
      <c r="D41" s="20" t="s">
        <v>48</v>
      </c>
      <c r="E41" s="21" t="s">
        <v>106</v>
      </c>
      <c r="F41" s="20">
        <v>1</v>
      </c>
      <c r="G41" s="21" t="s">
        <v>67</v>
      </c>
      <c r="H41" s="20"/>
      <c r="I41" s="22">
        <f t="shared" si="20"/>
        <v>5</v>
      </c>
      <c r="J41" s="22">
        <f t="shared" si="21"/>
        <v>1587.1345033098601</v>
      </c>
      <c r="K41" s="22">
        <f>SUMPRODUCT(LARGE((O41, Q41, S41, U41, W41, Y41, AA41, AC41, AE41, AG41, AI41, AK41, AM41, AO41, AQ41, AS41),{1;2;3;4;5}))</f>
        <v>1587.1345033098601</v>
      </c>
      <c r="L41" s="22" t="str">
        <f t="shared" si="22"/>
        <v>J</v>
      </c>
      <c r="M41" s="22">
        <f t="shared" si="23"/>
        <v>1666.4912284753532</v>
      </c>
      <c r="N41" s="22"/>
      <c r="O41" s="22">
        <f t="shared" si="24"/>
        <v>0</v>
      </c>
      <c r="P41" s="22"/>
      <c r="Q41" s="22">
        <f t="shared" si="25"/>
        <v>0</v>
      </c>
      <c r="R41" s="22"/>
      <c r="S41" s="22">
        <f t="shared" si="26"/>
        <v>0</v>
      </c>
      <c r="T41" s="22"/>
      <c r="U41" s="22">
        <f t="shared" si="27"/>
        <v>0</v>
      </c>
      <c r="V41" s="22">
        <v>13</v>
      </c>
      <c r="W41" s="22">
        <f t="shared" si="28"/>
        <v>242.32915279646909</v>
      </c>
      <c r="X41" s="22"/>
      <c r="Y41" s="22">
        <f t="shared" si="29"/>
        <v>0</v>
      </c>
      <c r="Z41" s="22">
        <v>5</v>
      </c>
      <c r="AA41" s="22">
        <f t="shared" si="30"/>
        <v>578.12125471966237</v>
      </c>
      <c r="AB41" s="22">
        <v>19</v>
      </c>
      <c r="AC41" s="22">
        <f t="shared" si="31"/>
        <v>123.27639471115208</v>
      </c>
      <c r="AD41" s="22"/>
      <c r="AE41" s="22">
        <f t="shared" si="32"/>
        <v>0</v>
      </c>
      <c r="AF41" s="22"/>
      <c r="AG41" s="22">
        <f t="shared" si="33"/>
        <v>0</v>
      </c>
      <c r="AH41" s="22"/>
      <c r="AI41" s="22">
        <f t="shared" si="34"/>
        <v>0</v>
      </c>
      <c r="AJ41" s="22"/>
      <c r="AK41" s="22">
        <f t="shared" si="35"/>
        <v>0</v>
      </c>
      <c r="AL41" s="22">
        <v>13</v>
      </c>
      <c r="AM41" s="22">
        <f t="shared" si="36"/>
        <v>348.78448371075615</v>
      </c>
      <c r="AN41" s="22">
        <v>33</v>
      </c>
      <c r="AO41" s="22">
        <f t="shared" si="37"/>
        <v>294.62321737182037</v>
      </c>
      <c r="AP41" s="22"/>
      <c r="AQ41" s="22">
        <f t="shared" si="38"/>
        <v>0</v>
      </c>
      <c r="AR41" s="22"/>
      <c r="AS41" s="22">
        <f t="shared" si="39"/>
        <v>0</v>
      </c>
    </row>
    <row r="42" spans="1:45" x14ac:dyDescent="0.2">
      <c r="A42" s="17">
        <v>39</v>
      </c>
      <c r="B42" s="18" t="s">
        <v>133</v>
      </c>
      <c r="C42" s="18" t="s">
        <v>134</v>
      </c>
      <c r="D42" s="17" t="s">
        <v>48</v>
      </c>
      <c r="E42" s="18" t="s">
        <v>53</v>
      </c>
      <c r="F42" s="17">
        <v>1</v>
      </c>
      <c r="G42" s="18" t="s">
        <v>50</v>
      </c>
      <c r="H42" s="17"/>
      <c r="I42" s="19">
        <f t="shared" si="20"/>
        <v>4</v>
      </c>
      <c r="J42" s="19">
        <f t="shared" si="21"/>
        <v>1536.6804342494124</v>
      </c>
      <c r="K42" s="19">
        <f>SUMPRODUCT(LARGE((O42, Q42, S42, U42, W42, Y42, AA42, AC42, AE42, AG42, AI42, AK42, AM42, AO42, AQ42, AS42),{1;2;3;4;5}))</f>
        <v>1536.6804342494122</v>
      </c>
      <c r="L42" s="19" t="str">
        <f t="shared" si="22"/>
        <v>J</v>
      </c>
      <c r="M42" s="19">
        <f t="shared" si="23"/>
        <v>1613.514455961883</v>
      </c>
      <c r="N42" s="19"/>
      <c r="O42" s="19">
        <f t="shared" si="24"/>
        <v>0</v>
      </c>
      <c r="P42" s="19">
        <v>12</v>
      </c>
      <c r="Q42" s="19">
        <f t="shared" si="25"/>
        <v>277.09125905568112</v>
      </c>
      <c r="R42" s="19"/>
      <c r="S42" s="19">
        <f t="shared" si="26"/>
        <v>0</v>
      </c>
      <c r="T42" s="19"/>
      <c r="U42" s="19">
        <f t="shared" si="27"/>
        <v>0</v>
      </c>
      <c r="V42" s="19">
        <v>9</v>
      </c>
      <c r="W42" s="19">
        <f t="shared" si="28"/>
        <v>402.02999566398091</v>
      </c>
      <c r="X42" s="19"/>
      <c r="Y42" s="19">
        <f t="shared" si="29"/>
        <v>0</v>
      </c>
      <c r="Z42" s="19"/>
      <c r="AA42" s="19">
        <f t="shared" si="30"/>
        <v>0</v>
      </c>
      <c r="AB42" s="19"/>
      <c r="AC42" s="19">
        <f t="shared" si="31"/>
        <v>0</v>
      </c>
      <c r="AD42" s="19"/>
      <c r="AE42" s="19">
        <f t="shared" si="32"/>
        <v>0</v>
      </c>
      <c r="AF42" s="19"/>
      <c r="AG42" s="19">
        <f t="shared" si="33"/>
        <v>0</v>
      </c>
      <c r="AH42" s="19"/>
      <c r="AI42" s="19">
        <f t="shared" si="34"/>
        <v>0</v>
      </c>
      <c r="AJ42" s="19">
        <v>27</v>
      </c>
      <c r="AK42" s="19">
        <f t="shared" si="35"/>
        <v>673.58494446498639</v>
      </c>
      <c r="AL42" s="19">
        <v>19</v>
      </c>
      <c r="AM42" s="19">
        <f t="shared" si="36"/>
        <v>183.97423506476389</v>
      </c>
      <c r="AN42" s="19"/>
      <c r="AO42" s="19">
        <f t="shared" si="37"/>
        <v>0</v>
      </c>
      <c r="AP42" s="19"/>
      <c r="AQ42" s="19">
        <f t="shared" si="38"/>
        <v>0</v>
      </c>
      <c r="AR42" s="19"/>
      <c r="AS42" s="19">
        <f t="shared" si="39"/>
        <v>0</v>
      </c>
    </row>
    <row r="43" spans="1:45" x14ac:dyDescent="0.2">
      <c r="A43" s="20">
        <v>40</v>
      </c>
      <c r="B43" s="21" t="s">
        <v>135</v>
      </c>
      <c r="C43" s="21" t="s">
        <v>136</v>
      </c>
      <c r="D43" s="20" t="s">
        <v>48</v>
      </c>
      <c r="E43" s="21" t="s">
        <v>78</v>
      </c>
      <c r="F43" s="20">
        <v>2</v>
      </c>
      <c r="G43" s="21" t="s">
        <v>67</v>
      </c>
      <c r="H43" s="20"/>
      <c r="I43" s="22">
        <f t="shared" si="20"/>
        <v>2</v>
      </c>
      <c r="J43" s="22">
        <f t="shared" si="21"/>
        <v>1488.0226593127311</v>
      </c>
      <c r="K43" s="22">
        <f>SUMPRODUCT(LARGE((O43, Q43, S43, U43, W43, Y43, AA43, AC43, AE43, AG43, AI43, AK43, AM43, AO43, AQ43, AS43),{1;2;3;4;5}))</f>
        <v>1488.0226593127311</v>
      </c>
      <c r="L43" s="22" t="str">
        <f t="shared" si="22"/>
        <v>J</v>
      </c>
      <c r="M43" s="22">
        <f t="shared" si="23"/>
        <v>1562.4237922783677</v>
      </c>
      <c r="N43" s="22"/>
      <c r="O43" s="22">
        <f t="shared" si="24"/>
        <v>0</v>
      </c>
      <c r="P43" s="22"/>
      <c r="Q43" s="22">
        <f t="shared" si="25"/>
        <v>0</v>
      </c>
      <c r="R43" s="22"/>
      <c r="S43" s="22">
        <f t="shared" si="26"/>
        <v>0</v>
      </c>
      <c r="T43" s="22"/>
      <c r="U43" s="22">
        <f t="shared" si="27"/>
        <v>0</v>
      </c>
      <c r="V43" s="22"/>
      <c r="W43" s="22">
        <f t="shared" si="28"/>
        <v>0</v>
      </c>
      <c r="X43" s="22"/>
      <c r="Y43" s="22">
        <f t="shared" si="29"/>
        <v>0</v>
      </c>
      <c r="Z43" s="22"/>
      <c r="AA43" s="22">
        <f t="shared" si="30"/>
        <v>0</v>
      </c>
      <c r="AB43" s="22"/>
      <c r="AC43" s="22">
        <f t="shared" si="31"/>
        <v>0</v>
      </c>
      <c r="AD43" s="22"/>
      <c r="AE43" s="22">
        <f t="shared" si="32"/>
        <v>0</v>
      </c>
      <c r="AF43" s="22"/>
      <c r="AG43" s="22">
        <f t="shared" si="33"/>
        <v>0</v>
      </c>
      <c r="AH43" s="22"/>
      <c r="AI43" s="22">
        <f t="shared" si="34"/>
        <v>0</v>
      </c>
      <c r="AJ43" s="22">
        <v>38</v>
      </c>
      <c r="AK43" s="22">
        <f t="shared" si="35"/>
        <v>488.06015389270783</v>
      </c>
      <c r="AL43" s="22"/>
      <c r="AM43" s="22">
        <f t="shared" si="36"/>
        <v>0</v>
      </c>
      <c r="AN43" s="22">
        <v>9</v>
      </c>
      <c r="AO43" s="22">
        <f t="shared" si="37"/>
        <v>999.96250542002326</v>
      </c>
      <c r="AP43" s="22"/>
      <c r="AQ43" s="22">
        <f t="shared" si="38"/>
        <v>0</v>
      </c>
      <c r="AR43" s="22"/>
      <c r="AS43" s="22">
        <f t="shared" si="39"/>
        <v>0</v>
      </c>
    </row>
    <row r="44" spans="1:45" x14ac:dyDescent="0.2">
      <c r="A44" s="17">
        <v>41</v>
      </c>
      <c r="B44" s="18" t="s">
        <v>137</v>
      </c>
      <c r="C44" s="18" t="s">
        <v>138</v>
      </c>
      <c r="D44" s="17" t="s">
        <v>48</v>
      </c>
      <c r="E44" s="18" t="s">
        <v>89</v>
      </c>
      <c r="F44" s="17">
        <v>2</v>
      </c>
      <c r="G44" s="18" t="s">
        <v>67</v>
      </c>
      <c r="H44" s="17"/>
      <c r="I44" s="19">
        <f t="shared" si="20"/>
        <v>4</v>
      </c>
      <c r="J44" s="19">
        <f t="shared" si="21"/>
        <v>1333.5043644846442</v>
      </c>
      <c r="K44" s="19">
        <f>SUMPRODUCT(LARGE((O44, Q44, S44, U44, W44, Y44, AA44, AC44, AE44, AG44, AI44, AK44, AM44, AO44, AQ44, AS44),{1;2;3;4;5}))</f>
        <v>1333.5043644846442</v>
      </c>
      <c r="L44" s="19" t="str">
        <f t="shared" si="22"/>
        <v>J</v>
      </c>
      <c r="M44" s="19">
        <f t="shared" si="23"/>
        <v>1400.1795827088765</v>
      </c>
      <c r="N44" s="19"/>
      <c r="O44" s="19">
        <f t="shared" si="24"/>
        <v>0</v>
      </c>
      <c r="P44" s="19"/>
      <c r="Q44" s="19">
        <f t="shared" si="25"/>
        <v>0</v>
      </c>
      <c r="R44" s="19"/>
      <c r="S44" s="19">
        <f t="shared" si="26"/>
        <v>0</v>
      </c>
      <c r="T44" s="19"/>
      <c r="U44" s="19">
        <f t="shared" si="27"/>
        <v>0</v>
      </c>
      <c r="V44" s="19"/>
      <c r="W44" s="19">
        <f t="shared" si="28"/>
        <v>0</v>
      </c>
      <c r="X44" s="19"/>
      <c r="Y44" s="19">
        <f t="shared" si="29"/>
        <v>0</v>
      </c>
      <c r="Z44" s="19">
        <v>9</v>
      </c>
      <c r="AA44" s="19">
        <f t="shared" si="30"/>
        <v>322.84874961635626</v>
      </c>
      <c r="AB44" s="19">
        <v>10</v>
      </c>
      <c r="AC44" s="19">
        <f t="shared" si="31"/>
        <v>402.02999566398103</v>
      </c>
      <c r="AD44" s="19"/>
      <c r="AE44" s="19">
        <f t="shared" si="32"/>
        <v>0</v>
      </c>
      <c r="AF44" s="19"/>
      <c r="AG44" s="19">
        <f t="shared" si="33"/>
        <v>0</v>
      </c>
      <c r="AH44" s="19"/>
      <c r="AI44" s="19">
        <f t="shared" si="34"/>
        <v>0</v>
      </c>
      <c r="AJ44" s="19">
        <v>48</v>
      </c>
      <c r="AK44" s="19">
        <f t="shared" si="35"/>
        <v>361.23810294423635</v>
      </c>
      <c r="AL44" s="19"/>
      <c r="AM44" s="19">
        <f t="shared" si="36"/>
        <v>0</v>
      </c>
      <c r="AN44" s="19">
        <v>36</v>
      </c>
      <c r="AO44" s="19">
        <f t="shared" si="37"/>
        <v>247.38751626007058</v>
      </c>
      <c r="AP44" s="19"/>
      <c r="AQ44" s="19">
        <f t="shared" si="38"/>
        <v>0</v>
      </c>
      <c r="AR44" s="19"/>
      <c r="AS44" s="19">
        <f t="shared" si="39"/>
        <v>0</v>
      </c>
    </row>
    <row r="45" spans="1:45" x14ac:dyDescent="0.2">
      <c r="A45" s="20">
        <v>42</v>
      </c>
      <c r="B45" s="21" t="s">
        <v>139</v>
      </c>
      <c r="C45" s="21" t="s">
        <v>140</v>
      </c>
      <c r="D45" s="20" t="s">
        <v>48</v>
      </c>
      <c r="E45" s="21" t="s">
        <v>53</v>
      </c>
      <c r="F45" s="20">
        <v>1</v>
      </c>
      <c r="G45" s="21" t="s">
        <v>50</v>
      </c>
      <c r="H45" s="20"/>
      <c r="I45" s="22">
        <f t="shared" si="20"/>
        <v>5</v>
      </c>
      <c r="J45" s="22">
        <f t="shared" si="21"/>
        <v>1275.3957454325741</v>
      </c>
      <c r="K45" s="22">
        <f>SUMPRODUCT(LARGE((O45, Q45, S45, U45, W45, Y45, AA45, AC45, AE45, AG45, AI45, AK45, AM45, AO45, AQ45, AS45),{1;2;3;4;5}))</f>
        <v>1275.3957454325741</v>
      </c>
      <c r="L45" s="22" t="str">
        <f t="shared" si="22"/>
        <v>J</v>
      </c>
      <c r="M45" s="22">
        <f t="shared" si="23"/>
        <v>1339.1655327042029</v>
      </c>
      <c r="N45" s="22"/>
      <c r="O45" s="22">
        <f t="shared" si="24"/>
        <v>0</v>
      </c>
      <c r="P45" s="22"/>
      <c r="Q45" s="22">
        <f t="shared" si="25"/>
        <v>0</v>
      </c>
      <c r="R45" s="22"/>
      <c r="S45" s="22">
        <f t="shared" si="26"/>
        <v>0</v>
      </c>
      <c r="T45" s="22"/>
      <c r="U45" s="22">
        <f t="shared" si="27"/>
        <v>0</v>
      </c>
      <c r="V45" s="22"/>
      <c r="W45" s="22">
        <f t="shared" si="28"/>
        <v>0</v>
      </c>
      <c r="X45" s="22"/>
      <c r="Y45" s="22">
        <f t="shared" si="29"/>
        <v>0</v>
      </c>
      <c r="Z45" s="22"/>
      <c r="AA45" s="22">
        <f t="shared" si="30"/>
        <v>0</v>
      </c>
      <c r="AB45" s="22"/>
      <c r="AC45" s="22">
        <f t="shared" si="31"/>
        <v>0</v>
      </c>
      <c r="AD45" s="22">
        <v>20</v>
      </c>
      <c r="AE45" s="22">
        <f t="shared" si="32"/>
        <v>247.38751626007058</v>
      </c>
      <c r="AF45" s="22">
        <v>19</v>
      </c>
      <c r="AG45" s="22">
        <f t="shared" si="33"/>
        <v>183.97423506476389</v>
      </c>
      <c r="AH45" s="22"/>
      <c r="AI45" s="22">
        <f t="shared" si="34"/>
        <v>0</v>
      </c>
      <c r="AJ45" s="22">
        <v>70</v>
      </c>
      <c r="AK45" s="22">
        <f t="shared" si="35"/>
        <v>156.41709964589921</v>
      </c>
      <c r="AL45" s="22"/>
      <c r="AM45" s="22">
        <f t="shared" si="36"/>
        <v>0</v>
      </c>
      <c r="AN45" s="22">
        <v>29</v>
      </c>
      <c r="AO45" s="22">
        <f t="shared" si="37"/>
        <v>364.76814484548413</v>
      </c>
      <c r="AP45" s="22"/>
      <c r="AQ45" s="22">
        <f t="shared" si="38"/>
        <v>0</v>
      </c>
      <c r="AR45" s="22">
        <v>9</v>
      </c>
      <c r="AS45" s="22">
        <f t="shared" si="39"/>
        <v>322.84874961635626</v>
      </c>
    </row>
    <row r="46" spans="1:45" x14ac:dyDescent="0.2">
      <c r="A46" s="17">
        <v>43</v>
      </c>
      <c r="B46" s="18" t="s">
        <v>141</v>
      </c>
      <c r="C46" s="18" t="s">
        <v>142</v>
      </c>
      <c r="D46" s="17" t="s">
        <v>48</v>
      </c>
      <c r="E46" s="18" t="s">
        <v>53</v>
      </c>
      <c r="F46" s="17">
        <v>1</v>
      </c>
      <c r="G46" s="18" t="s">
        <v>50</v>
      </c>
      <c r="H46" s="17"/>
      <c r="I46" s="19">
        <f t="shared" si="20"/>
        <v>4</v>
      </c>
      <c r="J46" s="19">
        <f t="shared" si="21"/>
        <v>1251.4339760069508</v>
      </c>
      <c r="K46" s="19">
        <f>SUMPRODUCT(LARGE((O46, Q46, S46, U46, W46, Y46, AA46, AC46, AE46, AG46, AI46, AK46, AM46, AO46, AQ46, AS46),{1;2;3;4;5}))</f>
        <v>1251.4339760069508</v>
      </c>
      <c r="L46" s="19" t="str">
        <f t="shared" si="22"/>
        <v>J</v>
      </c>
      <c r="M46" s="19">
        <f t="shared" si="23"/>
        <v>1314.0056748072984</v>
      </c>
      <c r="N46" s="19"/>
      <c r="O46" s="19">
        <f t="shared" si="24"/>
        <v>0</v>
      </c>
      <c r="P46" s="19">
        <v>17</v>
      </c>
      <c r="Q46" s="19">
        <f t="shared" si="25"/>
        <v>125.82358372503199</v>
      </c>
      <c r="R46" s="19"/>
      <c r="S46" s="19">
        <f t="shared" si="26"/>
        <v>0</v>
      </c>
      <c r="T46" s="19"/>
      <c r="U46" s="19">
        <f t="shared" si="27"/>
        <v>0</v>
      </c>
      <c r="V46" s="19"/>
      <c r="W46" s="19">
        <f t="shared" si="28"/>
        <v>0</v>
      </c>
      <c r="X46" s="19"/>
      <c r="Y46" s="19">
        <f t="shared" si="29"/>
        <v>0</v>
      </c>
      <c r="Z46" s="19"/>
      <c r="AA46" s="19">
        <f t="shared" si="30"/>
        <v>0</v>
      </c>
      <c r="AB46" s="19"/>
      <c r="AC46" s="19">
        <f t="shared" si="31"/>
        <v>0</v>
      </c>
      <c r="AD46" s="19"/>
      <c r="AE46" s="19">
        <f t="shared" si="32"/>
        <v>0</v>
      </c>
      <c r="AF46" s="19"/>
      <c r="AG46" s="19">
        <f t="shared" si="33"/>
        <v>0</v>
      </c>
      <c r="AH46" s="19">
        <v>7</v>
      </c>
      <c r="AI46" s="19">
        <f t="shared" si="34"/>
        <v>486.35088136401703</v>
      </c>
      <c r="AJ46" s="19"/>
      <c r="AK46" s="19">
        <f t="shared" si="35"/>
        <v>0</v>
      </c>
      <c r="AL46" s="19"/>
      <c r="AM46" s="19">
        <f t="shared" si="36"/>
        <v>0</v>
      </c>
      <c r="AN46" s="19">
        <v>27</v>
      </c>
      <c r="AO46" s="19">
        <f t="shared" si="37"/>
        <v>403.56093702044546</v>
      </c>
      <c r="AP46" s="19"/>
      <c r="AQ46" s="19">
        <f t="shared" si="38"/>
        <v>0</v>
      </c>
      <c r="AR46" s="19">
        <v>11</v>
      </c>
      <c r="AS46" s="19">
        <f t="shared" si="39"/>
        <v>235.6985738974563</v>
      </c>
    </row>
    <row r="47" spans="1:45" x14ac:dyDescent="0.2">
      <c r="A47" s="20">
        <v>44</v>
      </c>
      <c r="B47" s="21" t="s">
        <v>143</v>
      </c>
      <c r="C47" s="21" t="s">
        <v>144</v>
      </c>
      <c r="D47" s="20" t="s">
        <v>48</v>
      </c>
      <c r="E47" s="21" t="s">
        <v>53</v>
      </c>
      <c r="F47" s="20">
        <v>1</v>
      </c>
      <c r="G47" s="21" t="s">
        <v>67</v>
      </c>
      <c r="H47" s="20"/>
      <c r="I47" s="22">
        <f t="shared" si="20"/>
        <v>5</v>
      </c>
      <c r="J47" s="22">
        <f t="shared" si="21"/>
        <v>1251.1713976566327</v>
      </c>
      <c r="K47" s="22">
        <f>SUMPRODUCT(LARGE((O47, Q47, S47, U47, W47, Y47, AA47, AC47, AE47, AG47, AI47, AK47, AM47, AO47, AQ47, AS47),{1;2;3;4;5}))</f>
        <v>1251.1713976566327</v>
      </c>
      <c r="L47" s="22" t="str">
        <f t="shared" si="22"/>
        <v>J</v>
      </c>
      <c r="M47" s="22">
        <f t="shared" si="23"/>
        <v>1313.7299675394645</v>
      </c>
      <c r="N47" s="22"/>
      <c r="O47" s="22">
        <f t="shared" si="24"/>
        <v>0</v>
      </c>
      <c r="P47" s="22">
        <v>16</v>
      </c>
      <c r="Q47" s="22">
        <f t="shared" si="25"/>
        <v>152.15252244738122</v>
      </c>
      <c r="R47" s="22"/>
      <c r="S47" s="22">
        <f t="shared" si="26"/>
        <v>0</v>
      </c>
      <c r="T47" s="22"/>
      <c r="U47" s="22">
        <f t="shared" si="27"/>
        <v>0</v>
      </c>
      <c r="V47" s="22">
        <v>10</v>
      </c>
      <c r="W47" s="22">
        <f t="shared" si="28"/>
        <v>356.27250510330578</v>
      </c>
      <c r="X47" s="22"/>
      <c r="Y47" s="22">
        <f t="shared" si="29"/>
        <v>0</v>
      </c>
      <c r="Z47" s="22"/>
      <c r="AA47" s="22">
        <f t="shared" si="30"/>
        <v>0</v>
      </c>
      <c r="AB47" s="22"/>
      <c r="AC47" s="22">
        <f t="shared" si="31"/>
        <v>0</v>
      </c>
      <c r="AD47" s="22"/>
      <c r="AE47" s="22">
        <f t="shared" si="32"/>
        <v>0</v>
      </c>
      <c r="AF47" s="22">
        <v>18</v>
      </c>
      <c r="AG47" s="22">
        <f t="shared" si="33"/>
        <v>207.45533091428706</v>
      </c>
      <c r="AH47" s="22">
        <v>13</v>
      </c>
      <c r="AI47" s="22">
        <f t="shared" si="34"/>
        <v>217.50556907143709</v>
      </c>
      <c r="AJ47" s="22">
        <v>52</v>
      </c>
      <c r="AK47" s="22">
        <f t="shared" si="35"/>
        <v>317.78547012022159</v>
      </c>
      <c r="AL47" s="22"/>
      <c r="AM47" s="22">
        <f t="shared" si="36"/>
        <v>0</v>
      </c>
      <c r="AN47" s="22"/>
      <c r="AO47" s="22">
        <f t="shared" si="37"/>
        <v>0</v>
      </c>
      <c r="AP47" s="22"/>
      <c r="AQ47" s="22">
        <f t="shared" si="38"/>
        <v>0</v>
      </c>
      <c r="AR47" s="22"/>
      <c r="AS47" s="22">
        <f t="shared" si="39"/>
        <v>0</v>
      </c>
    </row>
    <row r="48" spans="1:45" x14ac:dyDescent="0.2">
      <c r="A48" s="17">
        <v>45</v>
      </c>
      <c r="B48" s="18" t="s">
        <v>145</v>
      </c>
      <c r="C48" s="18" t="s">
        <v>146</v>
      </c>
      <c r="D48" s="17" t="s">
        <v>48</v>
      </c>
      <c r="E48" s="18" t="s">
        <v>89</v>
      </c>
      <c r="F48" s="17">
        <v>2</v>
      </c>
      <c r="G48" s="18" t="s">
        <v>50</v>
      </c>
      <c r="H48" s="17"/>
      <c r="I48" s="19">
        <f t="shared" si="20"/>
        <v>6</v>
      </c>
      <c r="J48" s="19">
        <f t="shared" si="21"/>
        <v>1392.946955566063</v>
      </c>
      <c r="K48" s="19">
        <f>SUMPRODUCT(LARGE((O48, Q48, S48, U48, W48, Y48, AA48, AC48, AE48, AG48, AI48, AK48, AM48, AO48, AQ48, AS48),{1;2;3;4;5}))</f>
        <v>1221.4317397480072</v>
      </c>
      <c r="L48" s="19" t="str">
        <f t="shared" si="22"/>
        <v>J</v>
      </c>
      <c r="M48" s="19">
        <f t="shared" si="23"/>
        <v>1282.5033267354077</v>
      </c>
      <c r="N48" s="19"/>
      <c r="O48" s="19">
        <f t="shared" si="24"/>
        <v>0</v>
      </c>
      <c r="P48" s="19"/>
      <c r="Q48" s="19">
        <f t="shared" si="25"/>
        <v>0</v>
      </c>
      <c r="R48" s="19"/>
      <c r="S48" s="19">
        <f t="shared" si="26"/>
        <v>0</v>
      </c>
      <c r="T48" s="19"/>
      <c r="U48" s="19">
        <f t="shared" si="27"/>
        <v>0</v>
      </c>
      <c r="V48" s="19"/>
      <c r="W48" s="19">
        <f t="shared" si="28"/>
        <v>0</v>
      </c>
      <c r="X48" s="19"/>
      <c r="Y48" s="19">
        <f t="shared" si="29"/>
        <v>0</v>
      </c>
      <c r="Z48" s="19">
        <v>12</v>
      </c>
      <c r="AA48" s="19">
        <f t="shared" si="30"/>
        <v>197.91001300805647</v>
      </c>
      <c r="AB48" s="19">
        <v>13</v>
      </c>
      <c r="AC48" s="19">
        <f t="shared" si="31"/>
        <v>288.08664335714434</v>
      </c>
      <c r="AD48" s="19">
        <v>23</v>
      </c>
      <c r="AE48" s="19">
        <f t="shared" si="32"/>
        <v>171.51521581805582</v>
      </c>
      <c r="AF48" s="19">
        <v>16</v>
      </c>
      <c r="AG48" s="19">
        <f t="shared" si="33"/>
        <v>258.60785336166828</v>
      </c>
      <c r="AH48" s="19"/>
      <c r="AI48" s="19">
        <f t="shared" si="34"/>
        <v>0</v>
      </c>
      <c r="AJ48" s="19"/>
      <c r="AK48" s="19">
        <f t="shared" si="35"/>
        <v>0</v>
      </c>
      <c r="AL48" s="19">
        <v>15</v>
      </c>
      <c r="AM48" s="19">
        <f t="shared" si="36"/>
        <v>286.63657696191171</v>
      </c>
      <c r="AN48" s="19">
        <v>40</v>
      </c>
      <c r="AO48" s="19">
        <f t="shared" si="37"/>
        <v>190.19065305922652</v>
      </c>
      <c r="AP48" s="19"/>
      <c r="AQ48" s="19">
        <f t="shared" si="38"/>
        <v>0</v>
      </c>
      <c r="AR48" s="19"/>
      <c r="AS48" s="19">
        <f t="shared" si="39"/>
        <v>0</v>
      </c>
    </row>
    <row r="49" spans="1:45" x14ac:dyDescent="0.2">
      <c r="A49" s="20">
        <v>46</v>
      </c>
      <c r="B49" s="21" t="s">
        <v>147</v>
      </c>
      <c r="C49" s="21" t="s">
        <v>148</v>
      </c>
      <c r="D49" s="20" t="s">
        <v>48</v>
      </c>
      <c r="E49" s="21" t="s">
        <v>89</v>
      </c>
      <c r="F49" s="20">
        <v>2</v>
      </c>
      <c r="G49" s="21" t="s">
        <v>67</v>
      </c>
      <c r="H49" s="20"/>
      <c r="I49" s="22">
        <f t="shared" si="20"/>
        <v>1</v>
      </c>
      <c r="J49" s="22">
        <f t="shared" si="21"/>
        <v>1277.0912590556811</v>
      </c>
      <c r="K49" s="22">
        <f>SUMPRODUCT(LARGE((O49, Q49, S49, U49, W49, Y49, AA49, AC49, AE49, AG49, AI49, AK49, AM49, AO49, AQ49, AS49),{1;2;3;4;5}))</f>
        <v>1277.0912590556811</v>
      </c>
      <c r="L49" s="22" t="str">
        <f t="shared" si="22"/>
        <v/>
      </c>
      <c r="M49" s="22">
        <f t="shared" si="23"/>
        <v>1277.0912590556811</v>
      </c>
      <c r="N49" s="22"/>
      <c r="O49" s="22">
        <f t="shared" si="24"/>
        <v>0</v>
      </c>
      <c r="P49" s="22"/>
      <c r="Q49" s="22">
        <f t="shared" si="25"/>
        <v>0</v>
      </c>
      <c r="R49" s="22"/>
      <c r="S49" s="22">
        <f t="shared" si="26"/>
        <v>0</v>
      </c>
      <c r="T49" s="22"/>
      <c r="U49" s="22">
        <f t="shared" si="27"/>
        <v>0</v>
      </c>
      <c r="V49" s="22"/>
      <c r="W49" s="22">
        <f t="shared" si="28"/>
        <v>0</v>
      </c>
      <c r="X49" s="22"/>
      <c r="Y49" s="22">
        <f t="shared" si="29"/>
        <v>0</v>
      </c>
      <c r="Z49" s="22">
        <v>1</v>
      </c>
      <c r="AA49" s="22">
        <f t="shared" si="30"/>
        <v>1277.0912590556811</v>
      </c>
      <c r="AB49" s="22"/>
      <c r="AC49" s="22">
        <f t="shared" si="31"/>
        <v>0</v>
      </c>
      <c r="AD49" s="22"/>
      <c r="AE49" s="22">
        <f t="shared" si="32"/>
        <v>0</v>
      </c>
      <c r="AF49" s="22"/>
      <c r="AG49" s="22">
        <f t="shared" si="33"/>
        <v>0</v>
      </c>
      <c r="AH49" s="22"/>
      <c r="AI49" s="22">
        <f t="shared" si="34"/>
        <v>0</v>
      </c>
      <c r="AJ49" s="22"/>
      <c r="AK49" s="22">
        <f t="shared" si="35"/>
        <v>0</v>
      </c>
      <c r="AL49" s="22"/>
      <c r="AM49" s="22">
        <f t="shared" si="36"/>
        <v>0</v>
      </c>
      <c r="AN49" s="22"/>
      <c r="AO49" s="22">
        <f t="shared" si="37"/>
        <v>0</v>
      </c>
      <c r="AP49" s="22"/>
      <c r="AQ49" s="22">
        <f t="shared" si="38"/>
        <v>0</v>
      </c>
      <c r="AR49" s="22"/>
      <c r="AS49" s="22">
        <f t="shared" si="39"/>
        <v>0</v>
      </c>
    </row>
    <row r="50" spans="1:45" x14ac:dyDescent="0.2">
      <c r="A50" s="17">
        <v>47</v>
      </c>
      <c r="B50" s="18" t="s">
        <v>149</v>
      </c>
      <c r="C50" s="18" t="s">
        <v>150</v>
      </c>
      <c r="D50" s="17" t="s">
        <v>48</v>
      </c>
      <c r="E50" s="18" t="s">
        <v>49</v>
      </c>
      <c r="F50" s="17">
        <v>2</v>
      </c>
      <c r="G50" s="18" t="s">
        <v>50</v>
      </c>
      <c r="H50" s="17"/>
      <c r="I50" s="19">
        <f t="shared" si="20"/>
        <v>3</v>
      </c>
      <c r="J50" s="19">
        <f t="shared" si="21"/>
        <v>1193.5514261025437</v>
      </c>
      <c r="K50" s="19">
        <f>SUMPRODUCT(LARGE((O50, Q50, S50, U50, W50, Y50, AA50, AC50, AE50, AG50, AI50, AK50, AM50, AO50, AQ50, AS50),{1;2;3;4;5}))</f>
        <v>1193.5514261025437</v>
      </c>
      <c r="L50" s="19" t="str">
        <f t="shared" si="22"/>
        <v/>
      </c>
      <c r="M50" s="19">
        <f t="shared" si="23"/>
        <v>1193.5514261025437</v>
      </c>
      <c r="N50" s="19"/>
      <c r="O50" s="19">
        <f t="shared" si="24"/>
        <v>0</v>
      </c>
      <c r="P50" s="19"/>
      <c r="Q50" s="19">
        <f t="shared" si="25"/>
        <v>0</v>
      </c>
      <c r="R50" s="19">
        <v>5</v>
      </c>
      <c r="S50" s="19">
        <f t="shared" si="26"/>
        <v>443.42268082220608</v>
      </c>
      <c r="T50" s="19"/>
      <c r="U50" s="19">
        <f t="shared" si="27"/>
        <v>0</v>
      </c>
      <c r="V50" s="19"/>
      <c r="W50" s="19">
        <f t="shared" si="28"/>
        <v>0</v>
      </c>
      <c r="X50" s="19"/>
      <c r="Y50" s="19">
        <f t="shared" si="29"/>
        <v>0</v>
      </c>
      <c r="Z50" s="19"/>
      <c r="AA50" s="19">
        <f t="shared" si="30"/>
        <v>0</v>
      </c>
      <c r="AB50" s="19">
        <v>6</v>
      </c>
      <c r="AC50" s="19">
        <f t="shared" si="31"/>
        <v>623.87874528033751</v>
      </c>
      <c r="AD50" s="19">
        <v>25</v>
      </c>
      <c r="AE50" s="19">
        <f t="shared" si="32"/>
        <v>126.25</v>
      </c>
      <c r="AF50" s="19"/>
      <c r="AG50" s="19">
        <f t="shared" si="33"/>
        <v>0</v>
      </c>
      <c r="AH50" s="19"/>
      <c r="AI50" s="19">
        <f t="shared" si="34"/>
        <v>0</v>
      </c>
      <c r="AJ50" s="19"/>
      <c r="AK50" s="19">
        <f t="shared" si="35"/>
        <v>0</v>
      </c>
      <c r="AL50" s="19"/>
      <c r="AM50" s="19">
        <f t="shared" si="36"/>
        <v>0</v>
      </c>
      <c r="AN50" s="19"/>
      <c r="AO50" s="19">
        <f t="shared" si="37"/>
        <v>0</v>
      </c>
      <c r="AP50" s="19"/>
      <c r="AQ50" s="19">
        <f t="shared" si="38"/>
        <v>0</v>
      </c>
      <c r="AR50" s="19"/>
      <c r="AS50" s="19">
        <f t="shared" si="39"/>
        <v>0</v>
      </c>
    </row>
    <row r="51" spans="1:45" x14ac:dyDescent="0.2">
      <c r="A51" s="20">
        <v>48</v>
      </c>
      <c r="B51" s="21" t="s">
        <v>151</v>
      </c>
      <c r="C51" s="21" t="s">
        <v>152</v>
      </c>
      <c r="D51" s="20" t="s">
        <v>56</v>
      </c>
      <c r="E51" s="21" t="s">
        <v>57</v>
      </c>
      <c r="F51" s="20">
        <v>3</v>
      </c>
      <c r="G51" s="21"/>
      <c r="H51" s="20"/>
      <c r="I51" s="22">
        <f t="shared" si="20"/>
        <v>2</v>
      </c>
      <c r="J51" s="22">
        <f t="shared" si="21"/>
        <v>1156.3796050659232</v>
      </c>
      <c r="K51" s="22">
        <f>SUMPRODUCT(LARGE((O51, Q51, S51, U51, W51, Y51, AA51, AC51, AE51, AG51, AI51, AK51, AM51, AO51, AQ51, AS51),{1;2;3;4;5}))</f>
        <v>1156.3796050659232</v>
      </c>
      <c r="L51" s="22" t="str">
        <f t="shared" si="22"/>
        <v/>
      </c>
      <c r="M51" s="22">
        <f t="shared" si="23"/>
        <v>1156.3796050659232</v>
      </c>
      <c r="N51" s="22"/>
      <c r="O51" s="22">
        <f t="shared" si="24"/>
        <v>0</v>
      </c>
      <c r="P51" s="22"/>
      <c r="Q51" s="22">
        <f t="shared" si="25"/>
        <v>0</v>
      </c>
      <c r="R51" s="22"/>
      <c r="S51" s="22">
        <f t="shared" si="26"/>
        <v>0</v>
      </c>
      <c r="T51" s="22">
        <v>13</v>
      </c>
      <c r="U51" s="22">
        <f t="shared" si="27"/>
        <v>502.53749457997657</v>
      </c>
      <c r="V51" s="22"/>
      <c r="W51" s="22">
        <f t="shared" si="28"/>
        <v>0</v>
      </c>
      <c r="X51" s="22"/>
      <c r="Y51" s="22">
        <f t="shared" si="29"/>
        <v>0</v>
      </c>
      <c r="Z51" s="22"/>
      <c r="AA51" s="22">
        <f t="shared" si="30"/>
        <v>0</v>
      </c>
      <c r="AB51" s="22"/>
      <c r="AC51" s="22">
        <f t="shared" si="31"/>
        <v>0</v>
      </c>
      <c r="AD51" s="22"/>
      <c r="AE51" s="22">
        <f t="shared" si="32"/>
        <v>0</v>
      </c>
      <c r="AF51" s="22"/>
      <c r="AG51" s="22">
        <f t="shared" si="33"/>
        <v>0</v>
      </c>
      <c r="AH51" s="22"/>
      <c r="AI51" s="22">
        <f t="shared" si="34"/>
        <v>0</v>
      </c>
      <c r="AJ51" s="22">
        <v>28</v>
      </c>
      <c r="AK51" s="22">
        <f t="shared" si="35"/>
        <v>653.84211048594671</v>
      </c>
      <c r="AL51" s="22"/>
      <c r="AM51" s="22">
        <f t="shared" si="36"/>
        <v>0</v>
      </c>
      <c r="AN51" s="22"/>
      <c r="AO51" s="22">
        <f t="shared" si="37"/>
        <v>0</v>
      </c>
      <c r="AP51" s="22"/>
      <c r="AQ51" s="22">
        <f t="shared" si="38"/>
        <v>0</v>
      </c>
      <c r="AR51" s="22"/>
      <c r="AS51" s="22">
        <f t="shared" si="39"/>
        <v>0</v>
      </c>
    </row>
    <row r="52" spans="1:45" x14ac:dyDescent="0.2">
      <c r="A52" s="17">
        <v>49</v>
      </c>
      <c r="B52" s="18" t="s">
        <v>153</v>
      </c>
      <c r="C52" s="18" t="s">
        <v>154</v>
      </c>
      <c r="D52" s="17" t="s">
        <v>48</v>
      </c>
      <c r="E52" s="18" t="s">
        <v>53</v>
      </c>
      <c r="F52" s="17">
        <v>1</v>
      </c>
      <c r="G52" s="18" t="s">
        <v>50</v>
      </c>
      <c r="H52" s="17"/>
      <c r="I52" s="19">
        <f t="shared" si="20"/>
        <v>3</v>
      </c>
      <c r="J52" s="19">
        <f t="shared" si="21"/>
        <v>1080.2219761776505</v>
      </c>
      <c r="K52" s="19">
        <f>SUMPRODUCT(LARGE((O52, Q52, S52, U52, W52, Y52, AA52, AC52, AE52, AG52, AI52, AK52, AM52, AO52, AQ52, AS52),{1;2;3;4;5}))</f>
        <v>1080.2219761776505</v>
      </c>
      <c r="L52" s="19" t="str">
        <f t="shared" si="22"/>
        <v>J</v>
      </c>
      <c r="M52" s="19">
        <f t="shared" si="23"/>
        <v>1134.233074986533</v>
      </c>
      <c r="N52" s="19"/>
      <c r="O52" s="19">
        <f t="shared" si="24"/>
        <v>0</v>
      </c>
      <c r="P52" s="19"/>
      <c r="Q52" s="19">
        <f t="shared" si="25"/>
        <v>0</v>
      </c>
      <c r="R52" s="19"/>
      <c r="S52" s="19">
        <f t="shared" si="26"/>
        <v>0</v>
      </c>
      <c r="T52" s="19"/>
      <c r="U52" s="19">
        <f t="shared" si="27"/>
        <v>0</v>
      </c>
      <c r="V52" s="19"/>
      <c r="W52" s="19">
        <f t="shared" si="28"/>
        <v>0</v>
      </c>
      <c r="X52" s="19"/>
      <c r="Y52" s="19">
        <f t="shared" si="29"/>
        <v>0</v>
      </c>
      <c r="Z52" s="19"/>
      <c r="AA52" s="19">
        <f t="shared" si="30"/>
        <v>0</v>
      </c>
      <c r="AB52" s="19"/>
      <c r="AC52" s="19">
        <f t="shared" si="31"/>
        <v>0</v>
      </c>
      <c r="AD52" s="19"/>
      <c r="AE52" s="19">
        <f t="shared" si="32"/>
        <v>0</v>
      </c>
      <c r="AF52" s="19"/>
      <c r="AG52" s="19">
        <f t="shared" si="33"/>
        <v>0</v>
      </c>
      <c r="AH52" s="19"/>
      <c r="AI52" s="19">
        <f t="shared" si="34"/>
        <v>0</v>
      </c>
      <c r="AJ52" s="19">
        <v>50</v>
      </c>
      <c r="AK52" s="19">
        <f t="shared" si="35"/>
        <v>339.07714424369715</v>
      </c>
      <c r="AL52" s="19">
        <v>10</v>
      </c>
      <c r="AM52" s="19">
        <f t="shared" si="36"/>
        <v>462.72783601759284</v>
      </c>
      <c r="AN52" s="19">
        <v>34</v>
      </c>
      <c r="AO52" s="19">
        <f t="shared" si="37"/>
        <v>278.41699591636058</v>
      </c>
      <c r="AP52" s="19"/>
      <c r="AQ52" s="19">
        <f t="shared" si="38"/>
        <v>0</v>
      </c>
      <c r="AR52" s="19"/>
      <c r="AS52" s="19">
        <f t="shared" si="39"/>
        <v>0</v>
      </c>
    </row>
    <row r="53" spans="1:45" x14ac:dyDescent="0.2">
      <c r="A53" s="20">
        <v>50</v>
      </c>
      <c r="B53" s="21" t="s">
        <v>155</v>
      </c>
      <c r="C53" s="21" t="s">
        <v>156</v>
      </c>
      <c r="D53" s="20" t="s">
        <v>56</v>
      </c>
      <c r="E53" s="21" t="s">
        <v>57</v>
      </c>
      <c r="F53" s="20">
        <v>3</v>
      </c>
      <c r="G53" s="21"/>
      <c r="H53" s="20"/>
      <c r="I53" s="22">
        <f t="shared" si="20"/>
        <v>2</v>
      </c>
      <c r="J53" s="22">
        <f t="shared" si="21"/>
        <v>1002.298164167506</v>
      </c>
      <c r="K53" s="22">
        <f>SUMPRODUCT(LARGE((O53, Q53, S53, U53, W53, Y53, AA53, AC53, AE53, AG53, AI53, AK53, AM53, AO53, AQ53, AS53),{1;2;3;4;5}))</f>
        <v>1002.298164167506</v>
      </c>
      <c r="L53" s="22" t="str">
        <f t="shared" si="22"/>
        <v>J</v>
      </c>
      <c r="M53" s="22">
        <f t="shared" si="23"/>
        <v>1052.4130723758813</v>
      </c>
      <c r="N53" s="22"/>
      <c r="O53" s="22">
        <f t="shared" si="24"/>
        <v>0</v>
      </c>
      <c r="P53" s="22"/>
      <c r="Q53" s="22">
        <f t="shared" si="25"/>
        <v>0</v>
      </c>
      <c r="R53" s="22"/>
      <c r="S53" s="22">
        <f t="shared" si="26"/>
        <v>0</v>
      </c>
      <c r="T53" s="22">
        <v>14</v>
      </c>
      <c r="U53" s="22">
        <f t="shared" si="27"/>
        <v>462.30664036572534</v>
      </c>
      <c r="V53" s="22"/>
      <c r="W53" s="22">
        <f t="shared" si="28"/>
        <v>0</v>
      </c>
      <c r="X53" s="22"/>
      <c r="Y53" s="22">
        <f t="shared" si="29"/>
        <v>0</v>
      </c>
      <c r="Z53" s="22"/>
      <c r="AA53" s="22">
        <f t="shared" si="30"/>
        <v>0</v>
      </c>
      <c r="AB53" s="22"/>
      <c r="AC53" s="22">
        <f t="shared" si="31"/>
        <v>0</v>
      </c>
      <c r="AD53" s="22"/>
      <c r="AE53" s="22">
        <f t="shared" si="32"/>
        <v>0</v>
      </c>
      <c r="AF53" s="22"/>
      <c r="AG53" s="22">
        <f t="shared" si="33"/>
        <v>0</v>
      </c>
      <c r="AH53" s="22"/>
      <c r="AI53" s="22">
        <f t="shared" si="34"/>
        <v>0</v>
      </c>
      <c r="AJ53" s="22"/>
      <c r="AK53" s="22">
        <f t="shared" si="35"/>
        <v>0</v>
      </c>
      <c r="AL53" s="22"/>
      <c r="AM53" s="22">
        <f t="shared" si="36"/>
        <v>0</v>
      </c>
      <c r="AN53" s="22">
        <v>21</v>
      </c>
      <c r="AO53" s="22">
        <f t="shared" si="37"/>
        <v>539.99152380178066</v>
      </c>
      <c r="AP53" s="22"/>
      <c r="AQ53" s="22">
        <f t="shared" si="38"/>
        <v>0</v>
      </c>
      <c r="AR53" s="22"/>
      <c r="AS53" s="22">
        <f t="shared" si="39"/>
        <v>0</v>
      </c>
    </row>
    <row r="54" spans="1:45" x14ac:dyDescent="0.2">
      <c r="A54" s="17">
        <v>51</v>
      </c>
      <c r="B54" s="18" t="s">
        <v>157</v>
      </c>
      <c r="C54" s="18" t="s">
        <v>158</v>
      </c>
      <c r="D54" s="17" t="s">
        <v>48</v>
      </c>
      <c r="E54" s="18" t="s">
        <v>106</v>
      </c>
      <c r="F54" s="17">
        <v>1</v>
      </c>
      <c r="G54" s="18" t="s">
        <v>50</v>
      </c>
      <c r="H54" s="17"/>
      <c r="I54" s="19">
        <f t="shared" si="20"/>
        <v>1</v>
      </c>
      <c r="J54" s="19">
        <f t="shared" si="21"/>
        <v>879.1512503836434</v>
      </c>
      <c r="K54" s="19">
        <f>SUMPRODUCT(LARGE((O54, Q54, S54, U54, W54, Y54, AA54, AC54, AE54, AG54, AI54, AK54, AM54, AO54, AQ54, AS54),{1;2;3;4;5}))</f>
        <v>879.1512503836434</v>
      </c>
      <c r="L54" s="19" t="str">
        <f t="shared" si="22"/>
        <v/>
      </c>
      <c r="M54" s="19">
        <f t="shared" si="23"/>
        <v>879.1512503836434</v>
      </c>
      <c r="N54" s="19"/>
      <c r="O54" s="19">
        <f t="shared" si="24"/>
        <v>0</v>
      </c>
      <c r="P54" s="19"/>
      <c r="Q54" s="19">
        <f t="shared" si="25"/>
        <v>0</v>
      </c>
      <c r="R54" s="19"/>
      <c r="S54" s="19">
        <f t="shared" si="26"/>
        <v>0</v>
      </c>
      <c r="T54" s="19"/>
      <c r="U54" s="19">
        <f t="shared" si="27"/>
        <v>0</v>
      </c>
      <c r="V54" s="19">
        <v>3</v>
      </c>
      <c r="W54" s="19">
        <f t="shared" si="28"/>
        <v>879.1512503836434</v>
      </c>
      <c r="X54" s="19"/>
      <c r="Y54" s="19">
        <f t="shared" si="29"/>
        <v>0</v>
      </c>
      <c r="Z54" s="19"/>
      <c r="AA54" s="19">
        <f t="shared" si="30"/>
        <v>0</v>
      </c>
      <c r="AB54" s="19"/>
      <c r="AC54" s="19">
        <f t="shared" si="31"/>
        <v>0</v>
      </c>
      <c r="AD54" s="19"/>
      <c r="AE54" s="19">
        <f t="shared" si="32"/>
        <v>0</v>
      </c>
      <c r="AF54" s="19"/>
      <c r="AG54" s="19">
        <f t="shared" si="33"/>
        <v>0</v>
      </c>
      <c r="AH54" s="19"/>
      <c r="AI54" s="19">
        <f t="shared" si="34"/>
        <v>0</v>
      </c>
      <c r="AJ54" s="19"/>
      <c r="AK54" s="19">
        <f t="shared" si="35"/>
        <v>0</v>
      </c>
      <c r="AL54" s="19"/>
      <c r="AM54" s="19">
        <f t="shared" si="36"/>
        <v>0</v>
      </c>
      <c r="AN54" s="19"/>
      <c r="AO54" s="19">
        <f t="shared" si="37"/>
        <v>0</v>
      </c>
      <c r="AP54" s="19"/>
      <c r="AQ54" s="19">
        <f t="shared" si="38"/>
        <v>0</v>
      </c>
      <c r="AR54" s="19"/>
      <c r="AS54" s="19">
        <f t="shared" si="39"/>
        <v>0</v>
      </c>
    </row>
    <row r="55" spans="1:45" x14ac:dyDescent="0.2">
      <c r="A55" s="20">
        <v>52</v>
      </c>
      <c r="B55" s="21" t="s">
        <v>159</v>
      </c>
      <c r="C55" s="21" t="s">
        <v>160</v>
      </c>
      <c r="D55" s="20" t="s">
        <v>48</v>
      </c>
      <c r="E55" s="21" t="s">
        <v>53</v>
      </c>
      <c r="F55" s="20">
        <v>1</v>
      </c>
      <c r="G55" s="21" t="s">
        <v>67</v>
      </c>
      <c r="H55" s="20"/>
      <c r="I55" s="22">
        <f t="shared" si="20"/>
        <v>3</v>
      </c>
      <c r="J55" s="22">
        <f t="shared" si="21"/>
        <v>833.41424087618111</v>
      </c>
      <c r="K55" s="22">
        <f>SUMPRODUCT(LARGE((O55, Q55, S55, U55, W55, Y55, AA55, AC55, AE55, AG55, AI55, AK55, AM55, AO55, AQ55, AS55),{1;2;3;4;5}))</f>
        <v>833.41424087618111</v>
      </c>
      <c r="L55" s="22" t="str">
        <f t="shared" si="22"/>
        <v>J</v>
      </c>
      <c r="M55" s="22">
        <f t="shared" si="23"/>
        <v>875.0849529199902</v>
      </c>
      <c r="N55" s="22"/>
      <c r="O55" s="22">
        <f t="shared" si="24"/>
        <v>0</v>
      </c>
      <c r="P55" s="22">
        <v>15</v>
      </c>
      <c r="Q55" s="22">
        <f t="shared" si="25"/>
        <v>180.18124604762465</v>
      </c>
      <c r="R55" s="22"/>
      <c r="S55" s="22">
        <f t="shared" si="26"/>
        <v>0</v>
      </c>
      <c r="T55" s="22"/>
      <c r="U55" s="22">
        <f t="shared" si="27"/>
        <v>0</v>
      </c>
      <c r="V55" s="22"/>
      <c r="W55" s="22">
        <f t="shared" si="28"/>
        <v>0</v>
      </c>
      <c r="X55" s="22"/>
      <c r="Y55" s="22">
        <f t="shared" si="29"/>
        <v>0</v>
      </c>
      <c r="Z55" s="22"/>
      <c r="AA55" s="22">
        <f t="shared" si="30"/>
        <v>0</v>
      </c>
      <c r="AB55" s="22"/>
      <c r="AC55" s="22">
        <f t="shared" si="31"/>
        <v>0</v>
      </c>
      <c r="AD55" s="22"/>
      <c r="AE55" s="22">
        <f t="shared" si="32"/>
        <v>0</v>
      </c>
      <c r="AF55" s="22"/>
      <c r="AG55" s="22">
        <f t="shared" si="33"/>
        <v>0</v>
      </c>
      <c r="AH55" s="22"/>
      <c r="AI55" s="22">
        <f t="shared" si="34"/>
        <v>0</v>
      </c>
      <c r="AJ55" s="22">
        <v>43</v>
      </c>
      <c r="AK55" s="22">
        <f t="shared" si="35"/>
        <v>420.95408018923735</v>
      </c>
      <c r="AL55" s="22">
        <v>17</v>
      </c>
      <c r="AM55" s="22">
        <f t="shared" si="36"/>
        <v>232.27891463931905</v>
      </c>
      <c r="AN55" s="22"/>
      <c r="AO55" s="22">
        <f t="shared" si="37"/>
        <v>0</v>
      </c>
      <c r="AP55" s="22"/>
      <c r="AQ55" s="22">
        <f t="shared" si="38"/>
        <v>0</v>
      </c>
      <c r="AR55" s="22"/>
      <c r="AS55" s="22">
        <f t="shared" si="39"/>
        <v>0</v>
      </c>
    </row>
    <row r="56" spans="1:45" x14ac:dyDescent="0.2">
      <c r="A56" s="17">
        <v>53</v>
      </c>
      <c r="B56" s="18" t="s">
        <v>161</v>
      </c>
      <c r="C56" s="18" t="s">
        <v>162</v>
      </c>
      <c r="D56" s="17" t="s">
        <v>56</v>
      </c>
      <c r="E56" s="18" t="s">
        <v>57</v>
      </c>
      <c r="F56" s="17">
        <v>3</v>
      </c>
      <c r="G56" s="18"/>
      <c r="H56" s="17"/>
      <c r="I56" s="19">
        <f t="shared" si="20"/>
        <v>1</v>
      </c>
      <c r="J56" s="19">
        <f t="shared" si="21"/>
        <v>838.59413494570151</v>
      </c>
      <c r="K56" s="19">
        <f>SUMPRODUCT(LARGE((O56, Q56, S56, U56, W56, Y56, AA56, AC56, AE56, AG56, AI56, AK56, AM56, AO56, AQ56, AS56),{1;2;3;4;5}))</f>
        <v>838.59413494570151</v>
      </c>
      <c r="L56" s="19" t="str">
        <f t="shared" si="22"/>
        <v/>
      </c>
      <c r="M56" s="19">
        <f t="shared" si="23"/>
        <v>838.59413494570151</v>
      </c>
      <c r="N56" s="19"/>
      <c r="O56" s="19">
        <f t="shared" si="24"/>
        <v>0</v>
      </c>
      <c r="P56" s="19"/>
      <c r="Q56" s="19">
        <f t="shared" si="25"/>
        <v>0</v>
      </c>
      <c r="R56" s="19"/>
      <c r="S56" s="19">
        <f t="shared" si="26"/>
        <v>0</v>
      </c>
      <c r="T56" s="19">
        <v>7</v>
      </c>
      <c r="U56" s="19">
        <f t="shared" si="27"/>
        <v>838.59413494570151</v>
      </c>
      <c r="V56" s="19"/>
      <c r="W56" s="19">
        <f t="shared" si="28"/>
        <v>0</v>
      </c>
      <c r="X56" s="19"/>
      <c r="Y56" s="19">
        <f t="shared" si="29"/>
        <v>0</v>
      </c>
      <c r="Z56" s="19"/>
      <c r="AA56" s="19">
        <f t="shared" si="30"/>
        <v>0</v>
      </c>
      <c r="AB56" s="19"/>
      <c r="AC56" s="19">
        <f t="shared" si="31"/>
        <v>0</v>
      </c>
      <c r="AD56" s="19"/>
      <c r="AE56" s="19">
        <f t="shared" si="32"/>
        <v>0</v>
      </c>
      <c r="AF56" s="19"/>
      <c r="AG56" s="19">
        <f t="shared" si="33"/>
        <v>0</v>
      </c>
      <c r="AH56" s="19"/>
      <c r="AI56" s="19">
        <f t="shared" si="34"/>
        <v>0</v>
      </c>
      <c r="AJ56" s="19"/>
      <c r="AK56" s="19">
        <f t="shared" si="35"/>
        <v>0</v>
      </c>
      <c r="AL56" s="19"/>
      <c r="AM56" s="19">
        <f t="shared" si="36"/>
        <v>0</v>
      </c>
      <c r="AN56" s="19"/>
      <c r="AO56" s="19">
        <f t="shared" si="37"/>
        <v>0</v>
      </c>
      <c r="AP56" s="19"/>
      <c r="AQ56" s="19">
        <f t="shared" si="38"/>
        <v>0</v>
      </c>
      <c r="AR56" s="19"/>
      <c r="AS56" s="19">
        <f t="shared" si="39"/>
        <v>0</v>
      </c>
    </row>
    <row r="57" spans="1:45" x14ac:dyDescent="0.2">
      <c r="A57" s="20">
        <v>54</v>
      </c>
      <c r="B57" s="21" t="s">
        <v>163</v>
      </c>
      <c r="C57" s="21" t="s">
        <v>164</v>
      </c>
      <c r="D57" s="20" t="s">
        <v>48</v>
      </c>
      <c r="E57" s="21" t="s">
        <v>78</v>
      </c>
      <c r="F57" s="20">
        <v>2</v>
      </c>
      <c r="G57" s="21" t="s">
        <v>67</v>
      </c>
      <c r="H57" s="20"/>
      <c r="I57" s="22">
        <f t="shared" si="20"/>
        <v>3</v>
      </c>
      <c r="J57" s="22">
        <f t="shared" si="21"/>
        <v>836.75073293886157</v>
      </c>
      <c r="K57" s="22">
        <f>SUMPRODUCT(LARGE((O57, Q57, S57, U57, W57, Y57, AA57, AC57, AE57, AG57, AI57, AK57, AM57, AO57, AQ57, AS57),{1;2;3;4;5}))</f>
        <v>836.75073293886157</v>
      </c>
      <c r="L57" s="22" t="str">
        <f t="shared" si="22"/>
        <v/>
      </c>
      <c r="M57" s="22">
        <f t="shared" si="23"/>
        <v>836.75073293886157</v>
      </c>
      <c r="N57" s="22"/>
      <c r="O57" s="22">
        <f t="shared" si="24"/>
        <v>0</v>
      </c>
      <c r="P57" s="22"/>
      <c r="Q57" s="22">
        <f t="shared" si="25"/>
        <v>0</v>
      </c>
      <c r="R57" s="22"/>
      <c r="S57" s="22">
        <f t="shared" si="26"/>
        <v>0</v>
      </c>
      <c r="T57" s="22"/>
      <c r="U57" s="22">
        <f t="shared" si="27"/>
        <v>0</v>
      </c>
      <c r="V57" s="22"/>
      <c r="W57" s="22">
        <f t="shared" si="28"/>
        <v>0</v>
      </c>
      <c r="X57" s="22"/>
      <c r="Y57" s="22">
        <f t="shared" si="29"/>
        <v>0</v>
      </c>
      <c r="Z57" s="22"/>
      <c r="AA57" s="22">
        <f t="shared" si="30"/>
        <v>0</v>
      </c>
      <c r="AB57" s="22"/>
      <c r="AC57" s="22">
        <f t="shared" si="31"/>
        <v>0</v>
      </c>
      <c r="AD57" s="22"/>
      <c r="AE57" s="22">
        <f t="shared" si="32"/>
        <v>0</v>
      </c>
      <c r="AF57" s="22">
        <v>12</v>
      </c>
      <c r="AG57" s="22">
        <f t="shared" si="33"/>
        <v>383.54658996996818</v>
      </c>
      <c r="AH57" s="22">
        <v>11</v>
      </c>
      <c r="AI57" s="22">
        <f t="shared" si="34"/>
        <v>290.05623622004896</v>
      </c>
      <c r="AJ57" s="22"/>
      <c r="AK57" s="22">
        <f t="shared" si="35"/>
        <v>0</v>
      </c>
      <c r="AL57" s="22"/>
      <c r="AM57" s="22">
        <f t="shared" si="36"/>
        <v>0</v>
      </c>
      <c r="AN57" s="22"/>
      <c r="AO57" s="22">
        <f t="shared" si="37"/>
        <v>0</v>
      </c>
      <c r="AP57" s="22"/>
      <c r="AQ57" s="22">
        <f t="shared" si="38"/>
        <v>0</v>
      </c>
      <c r="AR57" s="22">
        <v>13</v>
      </c>
      <c r="AS57" s="22">
        <f t="shared" si="39"/>
        <v>163.14790674884443</v>
      </c>
    </row>
    <row r="58" spans="1:45" x14ac:dyDescent="0.2">
      <c r="A58" s="17">
        <v>55</v>
      </c>
      <c r="B58" s="18" t="s">
        <v>165</v>
      </c>
      <c r="C58" s="18" t="s">
        <v>166</v>
      </c>
      <c r="D58" s="17" t="s">
        <v>48</v>
      </c>
      <c r="E58" s="18" t="s">
        <v>49</v>
      </c>
      <c r="F58" s="17">
        <v>2</v>
      </c>
      <c r="G58" s="18" t="s">
        <v>50</v>
      </c>
      <c r="H58" s="17"/>
      <c r="I58" s="19">
        <f t="shared" si="20"/>
        <v>2</v>
      </c>
      <c r="J58" s="19">
        <f t="shared" si="21"/>
        <v>803.85625688767163</v>
      </c>
      <c r="K58" s="19">
        <f>SUMPRODUCT(LARGE((O58, Q58, S58, U58, W58, Y58, AA58, AC58, AE58, AG58, AI58, AK58, AM58, AO58, AQ58, AS58),{1;2;3;4;5}))</f>
        <v>803.85625688767163</v>
      </c>
      <c r="L58" s="19" t="str">
        <f t="shared" si="22"/>
        <v/>
      </c>
      <c r="M58" s="19">
        <f t="shared" si="23"/>
        <v>803.85625688767163</v>
      </c>
      <c r="N58" s="19">
        <v>5</v>
      </c>
      <c r="O58" s="19">
        <f t="shared" si="24"/>
        <v>180.18124604762477</v>
      </c>
      <c r="P58" s="19"/>
      <c r="Q58" s="19">
        <f t="shared" si="25"/>
        <v>0</v>
      </c>
      <c r="R58" s="19"/>
      <c r="S58" s="19">
        <f t="shared" si="26"/>
        <v>0</v>
      </c>
      <c r="T58" s="19"/>
      <c r="U58" s="19">
        <f t="shared" si="27"/>
        <v>0</v>
      </c>
      <c r="V58" s="19"/>
      <c r="W58" s="19">
        <f t="shared" si="28"/>
        <v>0</v>
      </c>
      <c r="X58" s="19"/>
      <c r="Y58" s="19">
        <f t="shared" si="29"/>
        <v>0</v>
      </c>
      <c r="Z58" s="19"/>
      <c r="AA58" s="19">
        <f t="shared" si="30"/>
        <v>0</v>
      </c>
      <c r="AB58" s="19"/>
      <c r="AC58" s="19">
        <f t="shared" si="31"/>
        <v>0</v>
      </c>
      <c r="AD58" s="19">
        <v>10</v>
      </c>
      <c r="AE58" s="19">
        <f t="shared" si="32"/>
        <v>623.67501084004687</v>
      </c>
      <c r="AF58" s="19"/>
      <c r="AG58" s="19">
        <f t="shared" si="33"/>
        <v>0</v>
      </c>
      <c r="AH58" s="19"/>
      <c r="AI58" s="19">
        <f t="shared" si="34"/>
        <v>0</v>
      </c>
      <c r="AJ58" s="19"/>
      <c r="AK58" s="19">
        <f t="shared" si="35"/>
        <v>0</v>
      </c>
      <c r="AL58" s="19"/>
      <c r="AM58" s="19">
        <f t="shared" si="36"/>
        <v>0</v>
      </c>
      <c r="AN58" s="19"/>
      <c r="AO58" s="19">
        <f t="shared" si="37"/>
        <v>0</v>
      </c>
      <c r="AP58" s="19"/>
      <c r="AQ58" s="19">
        <f t="shared" si="38"/>
        <v>0</v>
      </c>
      <c r="AR58" s="19"/>
      <c r="AS58" s="19">
        <f t="shared" si="39"/>
        <v>0</v>
      </c>
    </row>
    <row r="59" spans="1:45" x14ac:dyDescent="0.2">
      <c r="A59" s="20">
        <v>56</v>
      </c>
      <c r="B59" s="21" t="s">
        <v>167</v>
      </c>
      <c r="C59" s="21" t="s">
        <v>162</v>
      </c>
      <c r="D59" s="20" t="s">
        <v>56</v>
      </c>
      <c r="E59" s="21" t="s">
        <v>57</v>
      </c>
      <c r="F59" s="20">
        <v>3</v>
      </c>
      <c r="G59" s="21"/>
      <c r="H59" s="20"/>
      <c r="I59" s="22">
        <f t="shared" si="20"/>
        <v>1</v>
      </c>
      <c r="J59" s="22">
        <f t="shared" si="21"/>
        <v>760.10559762138223</v>
      </c>
      <c r="K59" s="22">
        <f>SUMPRODUCT(LARGE((O59, Q59, S59, U59, W59, Y59, AA59, AC59, AE59, AG59, AI59, AK59, AM59, AO59, AQ59, AS59),{1;2;3;4;5}))</f>
        <v>760.10559762138223</v>
      </c>
      <c r="L59" s="22" t="str">
        <f t="shared" si="22"/>
        <v>J</v>
      </c>
      <c r="M59" s="22">
        <f t="shared" si="23"/>
        <v>798.11087750245133</v>
      </c>
      <c r="N59" s="22"/>
      <c r="O59" s="22">
        <f t="shared" si="24"/>
        <v>0</v>
      </c>
      <c r="P59" s="22"/>
      <c r="Q59" s="22">
        <f t="shared" si="25"/>
        <v>0</v>
      </c>
      <c r="R59" s="22"/>
      <c r="S59" s="22">
        <f t="shared" si="26"/>
        <v>0</v>
      </c>
      <c r="T59" s="22"/>
      <c r="U59" s="22">
        <f t="shared" si="27"/>
        <v>0</v>
      </c>
      <c r="V59" s="22"/>
      <c r="W59" s="22">
        <f t="shared" si="28"/>
        <v>0</v>
      </c>
      <c r="X59" s="22"/>
      <c r="Y59" s="22">
        <f t="shared" si="29"/>
        <v>0</v>
      </c>
      <c r="Z59" s="22"/>
      <c r="AA59" s="22">
        <f t="shared" si="30"/>
        <v>0</v>
      </c>
      <c r="AB59" s="22"/>
      <c r="AC59" s="22">
        <f t="shared" si="31"/>
        <v>0</v>
      </c>
      <c r="AD59" s="22"/>
      <c r="AE59" s="22">
        <f t="shared" si="32"/>
        <v>0</v>
      </c>
      <c r="AF59" s="22"/>
      <c r="AG59" s="22">
        <f t="shared" si="33"/>
        <v>0</v>
      </c>
      <c r="AH59" s="22"/>
      <c r="AI59" s="22">
        <f t="shared" si="34"/>
        <v>0</v>
      </c>
      <c r="AJ59" s="22"/>
      <c r="AK59" s="22">
        <f t="shared" si="35"/>
        <v>0</v>
      </c>
      <c r="AL59" s="22"/>
      <c r="AM59" s="22">
        <f t="shared" si="36"/>
        <v>0</v>
      </c>
      <c r="AN59" s="22">
        <v>14</v>
      </c>
      <c r="AO59" s="22">
        <f t="shared" si="37"/>
        <v>760.10559762138223</v>
      </c>
      <c r="AP59" s="22"/>
      <c r="AQ59" s="22">
        <f t="shared" si="38"/>
        <v>0</v>
      </c>
      <c r="AR59" s="22"/>
      <c r="AS59" s="22">
        <f t="shared" si="39"/>
        <v>0</v>
      </c>
    </row>
    <row r="60" spans="1:45" x14ac:dyDescent="0.2">
      <c r="A60" s="17">
        <v>57</v>
      </c>
      <c r="B60" s="18" t="s">
        <v>168</v>
      </c>
      <c r="C60" s="18" t="s">
        <v>169</v>
      </c>
      <c r="D60" s="17" t="s">
        <v>48</v>
      </c>
      <c r="E60" s="18" t="s">
        <v>89</v>
      </c>
      <c r="F60" s="17">
        <v>2</v>
      </c>
      <c r="G60" s="18" t="s">
        <v>67</v>
      </c>
      <c r="H60" s="17"/>
      <c r="I60" s="19">
        <f t="shared" si="20"/>
        <v>5</v>
      </c>
      <c r="J60" s="19">
        <f t="shared" si="21"/>
        <v>666.4435592360702</v>
      </c>
      <c r="K60" s="19">
        <f>SUMPRODUCT(LARGE((O60, Q60, S60, U60, W60, Y60, AA60, AC60, AE60, AG60, AI60, AK60, AM60, AO60, AQ60, AS60),{1;2;3;4;5}))</f>
        <v>666.4435592360702</v>
      </c>
      <c r="L60" s="19" t="str">
        <f t="shared" si="22"/>
        <v>J</v>
      </c>
      <c r="M60" s="19">
        <f t="shared" si="23"/>
        <v>699.7657371978737</v>
      </c>
      <c r="N60" s="19"/>
      <c r="O60" s="19">
        <f t="shared" si="24"/>
        <v>0</v>
      </c>
      <c r="P60" s="19"/>
      <c r="Q60" s="19">
        <f t="shared" si="25"/>
        <v>0</v>
      </c>
      <c r="R60" s="19"/>
      <c r="S60" s="19">
        <f t="shared" si="26"/>
        <v>0</v>
      </c>
      <c r="T60" s="19"/>
      <c r="U60" s="19">
        <f t="shared" si="27"/>
        <v>0</v>
      </c>
      <c r="V60" s="19"/>
      <c r="W60" s="19">
        <f t="shared" si="28"/>
        <v>0</v>
      </c>
      <c r="X60" s="19"/>
      <c r="Y60" s="19">
        <f t="shared" si="29"/>
        <v>0</v>
      </c>
      <c r="Z60" s="19">
        <v>13</v>
      </c>
      <c r="AA60" s="19">
        <f t="shared" si="30"/>
        <v>163.14790674884443</v>
      </c>
      <c r="AB60" s="19">
        <v>20</v>
      </c>
      <c r="AC60" s="19">
        <f t="shared" si="31"/>
        <v>101</v>
      </c>
      <c r="AD60" s="19"/>
      <c r="AE60" s="19">
        <f t="shared" si="32"/>
        <v>0</v>
      </c>
      <c r="AF60" s="19"/>
      <c r="AG60" s="19">
        <f t="shared" si="33"/>
        <v>0</v>
      </c>
      <c r="AH60" s="19">
        <v>16</v>
      </c>
      <c r="AI60" s="19">
        <f t="shared" si="34"/>
        <v>127.32893872234922</v>
      </c>
      <c r="AJ60" s="19">
        <v>71</v>
      </c>
      <c r="AK60" s="19">
        <f t="shared" si="35"/>
        <v>148.71671376487654</v>
      </c>
      <c r="AL60" s="19"/>
      <c r="AM60" s="19">
        <f t="shared" si="36"/>
        <v>0</v>
      </c>
      <c r="AN60" s="19">
        <v>45</v>
      </c>
      <c r="AO60" s="19">
        <f t="shared" si="37"/>
        <v>126.25</v>
      </c>
      <c r="AP60" s="19"/>
      <c r="AQ60" s="19">
        <f t="shared" si="38"/>
        <v>0</v>
      </c>
      <c r="AR60" s="19"/>
      <c r="AS60" s="19">
        <f t="shared" si="39"/>
        <v>0</v>
      </c>
    </row>
    <row r="61" spans="1:45" x14ac:dyDescent="0.2">
      <c r="A61" s="20">
        <v>58</v>
      </c>
      <c r="B61" s="21" t="s">
        <v>170</v>
      </c>
      <c r="C61" s="21" t="s">
        <v>171</v>
      </c>
      <c r="D61" s="20" t="s">
        <v>48</v>
      </c>
      <c r="E61" s="21" t="s">
        <v>49</v>
      </c>
      <c r="F61" s="20">
        <v>2</v>
      </c>
      <c r="G61" s="21" t="s">
        <v>50</v>
      </c>
      <c r="H61" s="20" t="s">
        <v>39</v>
      </c>
      <c r="I61" s="22">
        <f t="shared" si="20"/>
        <v>2</v>
      </c>
      <c r="J61" s="22">
        <f t="shared" si="21"/>
        <v>603.72933835882804</v>
      </c>
      <c r="K61" s="22">
        <f>SUMPRODUCT(LARGE((O61, Q61, S61, U61, W61, Y61, AA61, AC61, AE61, AG61, AI61, AK61, AM61, AO61, AQ61, AS61),{1;2;3;4;5}))</f>
        <v>603.72933835882804</v>
      </c>
      <c r="L61" s="22" t="str">
        <f t="shared" si="22"/>
        <v>J</v>
      </c>
      <c r="M61" s="22">
        <f t="shared" si="23"/>
        <v>633.91580527676945</v>
      </c>
      <c r="N61" s="22"/>
      <c r="O61" s="22">
        <f t="shared" si="24"/>
        <v>0</v>
      </c>
      <c r="P61" s="22"/>
      <c r="Q61" s="22">
        <f t="shared" si="25"/>
        <v>0</v>
      </c>
      <c r="R61" s="22"/>
      <c r="S61" s="22">
        <f t="shared" si="26"/>
        <v>0</v>
      </c>
      <c r="T61" s="22"/>
      <c r="U61" s="22">
        <f t="shared" si="27"/>
        <v>0</v>
      </c>
      <c r="V61" s="22"/>
      <c r="W61" s="22">
        <f t="shared" si="28"/>
        <v>0</v>
      </c>
      <c r="X61" s="22"/>
      <c r="Y61" s="22">
        <f t="shared" si="29"/>
        <v>0</v>
      </c>
      <c r="Z61" s="22"/>
      <c r="AA61" s="22">
        <f t="shared" si="30"/>
        <v>0</v>
      </c>
      <c r="AB61" s="22"/>
      <c r="AC61" s="22">
        <f t="shared" si="31"/>
        <v>0</v>
      </c>
      <c r="AD61" s="22"/>
      <c r="AE61" s="22">
        <f t="shared" si="32"/>
        <v>0</v>
      </c>
      <c r="AF61" s="22"/>
      <c r="AG61" s="22">
        <f t="shared" si="33"/>
        <v>0</v>
      </c>
      <c r="AH61" s="22"/>
      <c r="AI61" s="22">
        <f t="shared" si="34"/>
        <v>0</v>
      </c>
      <c r="AJ61" s="22">
        <v>45</v>
      </c>
      <c r="AK61" s="22">
        <f t="shared" si="35"/>
        <v>396.27400744454093</v>
      </c>
      <c r="AL61" s="22">
        <v>18</v>
      </c>
      <c r="AM61" s="22">
        <f t="shared" si="36"/>
        <v>207.45533091428706</v>
      </c>
      <c r="AN61" s="22"/>
      <c r="AO61" s="22">
        <f t="shared" si="37"/>
        <v>0</v>
      </c>
      <c r="AP61" s="22"/>
      <c r="AQ61" s="22">
        <f t="shared" si="38"/>
        <v>0</v>
      </c>
      <c r="AR61" s="22"/>
      <c r="AS61" s="22">
        <f t="shared" si="39"/>
        <v>0</v>
      </c>
    </row>
    <row r="62" spans="1:45" x14ac:dyDescent="0.2">
      <c r="A62" s="17">
        <v>59</v>
      </c>
      <c r="B62" s="18" t="s">
        <v>172</v>
      </c>
      <c r="C62" s="18" t="s">
        <v>173</v>
      </c>
      <c r="D62" s="17" t="s">
        <v>48</v>
      </c>
      <c r="E62" s="18" t="s">
        <v>174</v>
      </c>
      <c r="F62" s="17">
        <v>1</v>
      </c>
      <c r="G62" s="18" t="s">
        <v>67</v>
      </c>
      <c r="H62" s="17"/>
      <c r="I62" s="19">
        <f t="shared" si="20"/>
        <v>2</v>
      </c>
      <c r="J62" s="19">
        <f t="shared" si="21"/>
        <v>596.3358844032125</v>
      </c>
      <c r="K62" s="19">
        <f>SUMPRODUCT(LARGE((O62, Q62, S62, U62, W62, Y62, AA62, AC62, AE62, AG62, AI62, AK62, AM62, AO62, AQ62, AS62),{1;2;3;4;5}))</f>
        <v>596.3358844032125</v>
      </c>
      <c r="L62" s="19" t="str">
        <f t="shared" si="22"/>
        <v>J</v>
      </c>
      <c r="M62" s="19">
        <f t="shared" si="23"/>
        <v>626.15267862337316</v>
      </c>
      <c r="N62" s="19"/>
      <c r="O62" s="19">
        <f t="shared" si="24"/>
        <v>0</v>
      </c>
      <c r="P62" s="19"/>
      <c r="Q62" s="19">
        <f t="shared" si="25"/>
        <v>0</v>
      </c>
      <c r="R62" s="19"/>
      <c r="S62" s="19">
        <f t="shared" si="26"/>
        <v>0</v>
      </c>
      <c r="T62" s="19"/>
      <c r="U62" s="19">
        <f t="shared" si="27"/>
        <v>0</v>
      </c>
      <c r="V62" s="19"/>
      <c r="W62" s="19">
        <f t="shared" si="28"/>
        <v>0</v>
      </c>
      <c r="X62" s="19"/>
      <c r="Y62" s="19">
        <f t="shared" si="29"/>
        <v>0</v>
      </c>
      <c r="Z62" s="19">
        <v>11</v>
      </c>
      <c r="AA62" s="19">
        <f t="shared" si="30"/>
        <v>235.6985738974563</v>
      </c>
      <c r="AB62" s="19">
        <v>11</v>
      </c>
      <c r="AC62" s="19">
        <f t="shared" si="31"/>
        <v>360.6373105057562</v>
      </c>
      <c r="AD62" s="19"/>
      <c r="AE62" s="19">
        <f t="shared" si="32"/>
        <v>0</v>
      </c>
      <c r="AF62" s="19"/>
      <c r="AG62" s="19">
        <f t="shared" si="33"/>
        <v>0</v>
      </c>
      <c r="AH62" s="19"/>
      <c r="AI62" s="19">
        <f t="shared" si="34"/>
        <v>0</v>
      </c>
      <c r="AJ62" s="19"/>
      <c r="AK62" s="19">
        <f t="shared" si="35"/>
        <v>0</v>
      </c>
      <c r="AL62" s="19"/>
      <c r="AM62" s="19">
        <f t="shared" si="36"/>
        <v>0</v>
      </c>
      <c r="AN62" s="19"/>
      <c r="AO62" s="19">
        <f t="shared" si="37"/>
        <v>0</v>
      </c>
      <c r="AP62" s="19"/>
      <c r="AQ62" s="19">
        <f t="shared" si="38"/>
        <v>0</v>
      </c>
      <c r="AR62" s="19"/>
      <c r="AS62" s="19">
        <f t="shared" si="39"/>
        <v>0</v>
      </c>
    </row>
    <row r="63" spans="1:45" x14ac:dyDescent="0.2">
      <c r="A63" s="20">
        <v>60</v>
      </c>
      <c r="B63" s="21" t="s">
        <v>175</v>
      </c>
      <c r="C63" s="21" t="s">
        <v>176</v>
      </c>
      <c r="D63" s="20" t="s">
        <v>48</v>
      </c>
      <c r="E63" s="21" t="s">
        <v>53</v>
      </c>
      <c r="F63" s="20">
        <v>1</v>
      </c>
      <c r="G63" s="21" t="s">
        <v>67</v>
      </c>
      <c r="H63" s="20"/>
      <c r="I63" s="22">
        <f t="shared" si="20"/>
        <v>4</v>
      </c>
      <c r="J63" s="22">
        <f t="shared" si="21"/>
        <v>584.83769408014291</v>
      </c>
      <c r="K63" s="22">
        <f>SUMPRODUCT(LARGE((O63, Q63, S63, U63, W63, Y63, AA63, AC63, AE63, AG63, AI63, AK63, AM63, AO63, AQ63, AS63),{1;2;3;4;5}))</f>
        <v>584.83769408014291</v>
      </c>
      <c r="L63" s="22" t="str">
        <f t="shared" si="22"/>
        <v>J</v>
      </c>
      <c r="M63" s="22">
        <f t="shared" si="23"/>
        <v>614.07957878415004</v>
      </c>
      <c r="N63" s="22"/>
      <c r="O63" s="22">
        <f t="shared" si="24"/>
        <v>0</v>
      </c>
      <c r="P63" s="22">
        <v>13</v>
      </c>
      <c r="Q63" s="22">
        <f t="shared" si="25"/>
        <v>242.32915279646909</v>
      </c>
      <c r="R63" s="22"/>
      <c r="S63" s="22">
        <f t="shared" si="26"/>
        <v>0</v>
      </c>
      <c r="T63" s="22"/>
      <c r="U63" s="22">
        <f t="shared" si="27"/>
        <v>0</v>
      </c>
      <c r="V63" s="22">
        <v>18</v>
      </c>
      <c r="W63" s="22">
        <f t="shared" si="28"/>
        <v>101</v>
      </c>
      <c r="X63" s="22"/>
      <c r="Y63" s="22">
        <f t="shared" si="29"/>
        <v>0</v>
      </c>
      <c r="Z63" s="22"/>
      <c r="AA63" s="22">
        <f t="shared" si="30"/>
        <v>0</v>
      </c>
      <c r="AB63" s="22"/>
      <c r="AC63" s="22">
        <f t="shared" si="31"/>
        <v>0</v>
      </c>
      <c r="AD63" s="22"/>
      <c r="AE63" s="22">
        <f t="shared" si="32"/>
        <v>0</v>
      </c>
      <c r="AF63" s="22">
        <v>21</v>
      </c>
      <c r="AG63" s="22">
        <f t="shared" si="33"/>
        <v>140.50854128367382</v>
      </c>
      <c r="AH63" s="22"/>
      <c r="AI63" s="22">
        <f t="shared" si="34"/>
        <v>0</v>
      </c>
      <c r="AJ63" s="22"/>
      <c r="AK63" s="22">
        <f t="shared" si="35"/>
        <v>0</v>
      </c>
      <c r="AL63" s="22">
        <v>23</v>
      </c>
      <c r="AM63" s="22">
        <f t="shared" si="36"/>
        <v>101</v>
      </c>
      <c r="AN63" s="22"/>
      <c r="AO63" s="22">
        <f t="shared" si="37"/>
        <v>0</v>
      </c>
      <c r="AP63" s="22"/>
      <c r="AQ63" s="22">
        <f t="shared" si="38"/>
        <v>0</v>
      </c>
      <c r="AR63" s="22"/>
      <c r="AS63" s="22">
        <f t="shared" si="39"/>
        <v>0</v>
      </c>
    </row>
    <row r="64" spans="1:45" x14ac:dyDescent="0.2">
      <c r="A64" s="17">
        <v>61</v>
      </c>
      <c r="B64" s="18" t="s">
        <v>177</v>
      </c>
      <c r="C64" s="18" t="s">
        <v>178</v>
      </c>
      <c r="D64" s="17" t="s">
        <v>56</v>
      </c>
      <c r="E64" s="18" t="s">
        <v>57</v>
      </c>
      <c r="F64" s="17">
        <v>3</v>
      </c>
      <c r="G64" s="18"/>
      <c r="H64" s="17"/>
      <c r="I64" s="19">
        <f t="shared" si="20"/>
        <v>1</v>
      </c>
      <c r="J64" s="19">
        <f t="shared" si="21"/>
        <v>566.47814763920314</v>
      </c>
      <c r="K64" s="19">
        <f>SUMPRODUCT(LARGE((O64, Q64, S64, U64, W64, Y64, AA64, AC64, AE64, AG64, AI64, AK64, AM64, AO64, AQ64, AS64),{1;2;3;4;5}))</f>
        <v>566.47814763920314</v>
      </c>
      <c r="L64" s="19" t="str">
        <f t="shared" si="22"/>
        <v>J</v>
      </c>
      <c r="M64" s="19">
        <f t="shared" si="23"/>
        <v>594.80205502116337</v>
      </c>
      <c r="N64" s="19"/>
      <c r="O64" s="19">
        <f t="shared" si="24"/>
        <v>0</v>
      </c>
      <c r="P64" s="19"/>
      <c r="Q64" s="19">
        <f t="shared" si="25"/>
        <v>0</v>
      </c>
      <c r="R64" s="19"/>
      <c r="S64" s="19">
        <f t="shared" si="26"/>
        <v>0</v>
      </c>
      <c r="T64" s="19"/>
      <c r="U64" s="19">
        <f t="shared" si="27"/>
        <v>0</v>
      </c>
      <c r="V64" s="19"/>
      <c r="W64" s="19">
        <f t="shared" si="28"/>
        <v>0</v>
      </c>
      <c r="X64" s="19"/>
      <c r="Y64" s="19">
        <f t="shared" si="29"/>
        <v>0</v>
      </c>
      <c r="Z64" s="19"/>
      <c r="AA64" s="19">
        <f t="shared" si="30"/>
        <v>0</v>
      </c>
      <c r="AB64" s="19"/>
      <c r="AC64" s="19">
        <f t="shared" si="31"/>
        <v>0</v>
      </c>
      <c r="AD64" s="19"/>
      <c r="AE64" s="19">
        <f t="shared" si="32"/>
        <v>0</v>
      </c>
      <c r="AF64" s="19"/>
      <c r="AG64" s="19">
        <f t="shared" si="33"/>
        <v>0</v>
      </c>
      <c r="AH64" s="19"/>
      <c r="AI64" s="19">
        <f t="shared" si="34"/>
        <v>0</v>
      </c>
      <c r="AJ64" s="19"/>
      <c r="AK64" s="19">
        <f t="shared" si="35"/>
        <v>0</v>
      </c>
      <c r="AL64" s="19"/>
      <c r="AM64" s="19">
        <f t="shared" si="36"/>
        <v>0</v>
      </c>
      <c r="AN64" s="19">
        <v>20</v>
      </c>
      <c r="AO64" s="19">
        <f t="shared" si="37"/>
        <v>566.47814763920314</v>
      </c>
      <c r="AP64" s="19"/>
      <c r="AQ64" s="19">
        <f t="shared" si="38"/>
        <v>0</v>
      </c>
      <c r="AR64" s="19"/>
      <c r="AS64" s="19">
        <f t="shared" si="39"/>
        <v>0</v>
      </c>
    </row>
    <row r="65" spans="1:45" x14ac:dyDescent="0.2">
      <c r="A65" s="20">
        <v>62</v>
      </c>
      <c r="B65" s="21" t="s">
        <v>179</v>
      </c>
      <c r="C65" s="21" t="s">
        <v>180</v>
      </c>
      <c r="D65" s="20" t="s">
        <v>48</v>
      </c>
      <c r="E65" s="21" t="s">
        <v>53</v>
      </c>
      <c r="F65" s="20">
        <v>1</v>
      </c>
      <c r="G65" s="21" t="s">
        <v>50</v>
      </c>
      <c r="H65" s="20"/>
      <c r="I65" s="22">
        <f t="shared" si="20"/>
        <v>3</v>
      </c>
      <c r="J65" s="22">
        <f t="shared" si="21"/>
        <v>565.55782927863811</v>
      </c>
      <c r="K65" s="22">
        <f>SUMPRODUCT(LARGE((O65, Q65, S65, U65, W65, Y65, AA65, AC65, AE65, AG65, AI65, AK65, AM65, AO65, AQ65, AS65),{1;2;3;4;5}))</f>
        <v>565.55782927863811</v>
      </c>
      <c r="L65" s="22" t="str">
        <f t="shared" si="22"/>
        <v>J</v>
      </c>
      <c r="M65" s="22">
        <f t="shared" si="23"/>
        <v>593.83572074257006</v>
      </c>
      <c r="N65" s="22"/>
      <c r="O65" s="22">
        <f t="shared" si="24"/>
        <v>0</v>
      </c>
      <c r="P65" s="22"/>
      <c r="Q65" s="22">
        <f t="shared" si="25"/>
        <v>0</v>
      </c>
      <c r="R65" s="22"/>
      <c r="S65" s="22">
        <f t="shared" si="26"/>
        <v>0</v>
      </c>
      <c r="T65" s="22"/>
      <c r="U65" s="22">
        <f t="shared" si="27"/>
        <v>0</v>
      </c>
      <c r="V65" s="22"/>
      <c r="W65" s="22">
        <f t="shared" si="28"/>
        <v>0</v>
      </c>
      <c r="X65" s="22"/>
      <c r="Y65" s="22">
        <f t="shared" si="29"/>
        <v>0</v>
      </c>
      <c r="Z65" s="22"/>
      <c r="AA65" s="22">
        <f t="shared" si="30"/>
        <v>0</v>
      </c>
      <c r="AB65" s="22">
        <v>17</v>
      </c>
      <c r="AC65" s="22">
        <f t="shared" si="31"/>
        <v>171.58107428570725</v>
      </c>
      <c r="AD65" s="22"/>
      <c r="AE65" s="22">
        <f t="shared" si="32"/>
        <v>0</v>
      </c>
      <c r="AF65" s="22">
        <v>17</v>
      </c>
      <c r="AG65" s="22">
        <f t="shared" si="33"/>
        <v>232.27891463931905</v>
      </c>
      <c r="AH65" s="22"/>
      <c r="AI65" s="22">
        <f t="shared" si="34"/>
        <v>0</v>
      </c>
      <c r="AJ65" s="22"/>
      <c r="AK65" s="22">
        <f t="shared" si="35"/>
        <v>0</v>
      </c>
      <c r="AL65" s="22">
        <v>20</v>
      </c>
      <c r="AM65" s="22">
        <f t="shared" si="36"/>
        <v>161.69784035361181</v>
      </c>
      <c r="AN65" s="22"/>
      <c r="AO65" s="22">
        <f t="shared" si="37"/>
        <v>0</v>
      </c>
      <c r="AP65" s="22"/>
      <c r="AQ65" s="22">
        <f t="shared" si="38"/>
        <v>0</v>
      </c>
      <c r="AR65" s="22"/>
      <c r="AS65" s="22">
        <f t="shared" si="39"/>
        <v>0</v>
      </c>
    </row>
    <row r="66" spans="1:45" x14ac:dyDescent="0.2">
      <c r="A66" s="17">
        <v>63</v>
      </c>
      <c r="B66" s="18" t="s">
        <v>181</v>
      </c>
      <c r="C66" s="18" t="s">
        <v>182</v>
      </c>
      <c r="D66" s="17" t="s">
        <v>48</v>
      </c>
      <c r="E66" s="18" t="s">
        <v>53</v>
      </c>
      <c r="F66" s="17">
        <v>1</v>
      </c>
      <c r="G66" s="18" t="s">
        <v>50</v>
      </c>
      <c r="H66" s="17"/>
      <c r="I66" s="19">
        <f t="shared" si="20"/>
        <v>2</v>
      </c>
      <c r="J66" s="19">
        <f t="shared" si="21"/>
        <v>510.06810304140572</v>
      </c>
      <c r="K66" s="19">
        <f>SUMPRODUCT(LARGE((O66, Q66, S66, U66, W66, Y66, AA66, AC66, AE66, AG66, AI66, AK66, AM66, AO66, AQ66, AS66),{1;2;3;4;5}))</f>
        <v>510.06810304140572</v>
      </c>
      <c r="L66" s="19" t="str">
        <f t="shared" si="22"/>
        <v>J</v>
      </c>
      <c r="M66" s="19">
        <f t="shared" si="23"/>
        <v>535.57150819347601</v>
      </c>
      <c r="N66" s="19"/>
      <c r="O66" s="19">
        <f t="shared" si="24"/>
        <v>0</v>
      </c>
      <c r="P66" s="19"/>
      <c r="Q66" s="19">
        <f t="shared" si="25"/>
        <v>0</v>
      </c>
      <c r="R66" s="19"/>
      <c r="S66" s="19">
        <f t="shared" si="26"/>
        <v>0</v>
      </c>
      <c r="T66" s="19"/>
      <c r="U66" s="19">
        <f t="shared" si="27"/>
        <v>0</v>
      </c>
      <c r="V66" s="19"/>
      <c r="W66" s="19">
        <f t="shared" si="28"/>
        <v>0</v>
      </c>
      <c r="X66" s="19"/>
      <c r="Y66" s="19">
        <f t="shared" si="29"/>
        <v>0</v>
      </c>
      <c r="Z66" s="19"/>
      <c r="AA66" s="19">
        <f t="shared" si="30"/>
        <v>0</v>
      </c>
      <c r="AB66" s="19"/>
      <c r="AC66" s="19">
        <f t="shared" si="31"/>
        <v>0</v>
      </c>
      <c r="AD66" s="19"/>
      <c r="AE66" s="19">
        <f t="shared" si="32"/>
        <v>0</v>
      </c>
      <c r="AF66" s="19"/>
      <c r="AG66" s="19">
        <f t="shared" si="33"/>
        <v>0</v>
      </c>
      <c r="AH66" s="19"/>
      <c r="AI66" s="19">
        <f t="shared" si="34"/>
        <v>0</v>
      </c>
      <c r="AJ66" s="19">
        <v>56</v>
      </c>
      <c r="AK66" s="19">
        <f t="shared" si="35"/>
        <v>277.5546159059698</v>
      </c>
      <c r="AL66" s="19"/>
      <c r="AM66" s="19">
        <f t="shared" si="36"/>
        <v>0</v>
      </c>
      <c r="AN66" s="19">
        <v>37</v>
      </c>
      <c r="AO66" s="19">
        <f t="shared" si="37"/>
        <v>232.51348713543592</v>
      </c>
      <c r="AP66" s="19"/>
      <c r="AQ66" s="19">
        <f t="shared" si="38"/>
        <v>0</v>
      </c>
      <c r="AR66" s="19"/>
      <c r="AS66" s="19">
        <f t="shared" si="39"/>
        <v>0</v>
      </c>
    </row>
    <row r="67" spans="1:45" x14ac:dyDescent="0.2">
      <c r="A67" s="20">
        <v>64</v>
      </c>
      <c r="B67" s="21" t="s">
        <v>183</v>
      </c>
      <c r="C67" s="21" t="s">
        <v>184</v>
      </c>
      <c r="D67" s="20" t="s">
        <v>48</v>
      </c>
      <c r="E67" s="21" t="s">
        <v>53</v>
      </c>
      <c r="F67" s="20">
        <v>1</v>
      </c>
      <c r="G67" s="21" t="s">
        <v>67</v>
      </c>
      <c r="H67" s="20"/>
      <c r="I67" s="22">
        <f t="shared" si="20"/>
        <v>2</v>
      </c>
      <c r="J67" s="22">
        <f t="shared" si="21"/>
        <v>505.37243424408246</v>
      </c>
      <c r="K67" s="22">
        <f>SUMPRODUCT(LARGE((O67, Q67, S67, U67, W67, Y67, AA67, AC67, AE67, AG67, AI67, AK67, AM67, AO67, AQ67, AS67),{1;2;3;4;5}))</f>
        <v>505.37243424408246</v>
      </c>
      <c r="L67" s="22" t="str">
        <f t="shared" si="22"/>
        <v>J</v>
      </c>
      <c r="M67" s="22">
        <f t="shared" si="23"/>
        <v>530.64105595628655</v>
      </c>
      <c r="N67" s="22"/>
      <c r="O67" s="22">
        <f t="shared" si="24"/>
        <v>0</v>
      </c>
      <c r="P67" s="22"/>
      <c r="Q67" s="22">
        <f t="shared" si="25"/>
        <v>0</v>
      </c>
      <c r="R67" s="22"/>
      <c r="S67" s="22">
        <f t="shared" si="26"/>
        <v>0</v>
      </c>
      <c r="T67" s="22"/>
      <c r="U67" s="22">
        <f t="shared" si="27"/>
        <v>0</v>
      </c>
      <c r="V67" s="22"/>
      <c r="W67" s="22">
        <f t="shared" si="28"/>
        <v>0</v>
      </c>
      <c r="X67" s="22"/>
      <c r="Y67" s="22">
        <f t="shared" si="29"/>
        <v>0</v>
      </c>
      <c r="Z67" s="22"/>
      <c r="AA67" s="22">
        <f t="shared" si="30"/>
        <v>0</v>
      </c>
      <c r="AB67" s="22"/>
      <c r="AC67" s="22">
        <f t="shared" si="31"/>
        <v>0</v>
      </c>
      <c r="AD67" s="22"/>
      <c r="AE67" s="22">
        <f t="shared" si="32"/>
        <v>0</v>
      </c>
      <c r="AF67" s="22"/>
      <c r="AG67" s="22">
        <f t="shared" si="33"/>
        <v>0</v>
      </c>
      <c r="AH67" s="22"/>
      <c r="AI67" s="22">
        <f t="shared" si="34"/>
        <v>0</v>
      </c>
      <c r="AJ67" s="22">
        <v>55</v>
      </c>
      <c r="AK67" s="22">
        <f t="shared" si="35"/>
        <v>287.33628779591555</v>
      </c>
      <c r="AL67" s="22"/>
      <c r="AM67" s="22">
        <f t="shared" si="36"/>
        <v>0</v>
      </c>
      <c r="AN67" s="22">
        <v>38</v>
      </c>
      <c r="AO67" s="22">
        <f t="shared" si="37"/>
        <v>218.0361464481669</v>
      </c>
      <c r="AP67" s="22"/>
      <c r="AQ67" s="22">
        <f t="shared" si="38"/>
        <v>0</v>
      </c>
      <c r="AR67" s="22"/>
      <c r="AS67" s="22">
        <f t="shared" si="39"/>
        <v>0</v>
      </c>
    </row>
    <row r="68" spans="1:45" x14ac:dyDescent="0.2">
      <c r="A68" s="17">
        <v>65</v>
      </c>
      <c r="B68" s="18" t="s">
        <v>185</v>
      </c>
      <c r="C68" s="18" t="s">
        <v>186</v>
      </c>
      <c r="D68" s="17" t="s">
        <v>56</v>
      </c>
      <c r="E68" s="18" t="s">
        <v>57</v>
      </c>
      <c r="F68" s="17">
        <v>3</v>
      </c>
      <c r="G68" s="18"/>
      <c r="H68" s="17"/>
      <c r="I68" s="19">
        <f t="shared" ref="I68:I92" si="40">(O68&gt;0)+(Q68&gt;0)+(S68&gt;0)+(U68&gt;0)+(W68&gt;0)+(Y68&gt;0)+(AA68&gt;0)+(AC68&gt;0)+(AE68&gt;0)+(AG68&gt;0)+(AI68&gt;0)+(AK68&gt;0)+(AM68&gt;0)+(AO68&gt;0)+(AQ68&gt;0)+(AS68&gt;0)</f>
        <v>1</v>
      </c>
      <c r="J68" s="19">
        <f t="shared" ref="J68:J92" si="41">SUM(O68, Q68, S68, U68, W68, Y68, AA68, AC68, AE68, AG68, AI68, AK68, AM68, AO68, AQ68, AS68)</f>
        <v>517.41152370461145</v>
      </c>
      <c r="K68" s="19">
        <f>SUMPRODUCT(LARGE((O68, Q68, S68, U68, W68, Y68, AA68, AC68, AE68, AG68, AI68, AK68, AM68, AO68, AQ68, AS68),{1;2;3;4;5}))</f>
        <v>517.41152370461145</v>
      </c>
      <c r="L68" s="19" t="str">
        <f t="shared" ref="L68:L92" si="42">IF(AND(O68&gt;0,O$2&lt;&gt;F68)+AND(Q68&gt;0,Q$2&lt;&gt;F68)+AND(S68&gt;0,S$2&lt;&gt;F68)+AND(U68&gt;0,U$2&lt;&gt;F68)+AND(W68&gt;0,W$2&lt;&gt;F68)+AND(Y68&gt;0,Y$2&lt;&gt;F68)+AND(AA68&gt;0,AA$2&lt;&gt;F68)+AND(AC68&gt;0,AC$2&lt;&gt;F68)+AND(AE68&gt;0,AE$2&lt;&gt;F68)+AND(AG68&gt;0,AG$2&lt;&gt;F68)+AND(AI68&gt;0,AI$2&lt;&gt;F68)+AND(AK68&gt;0,AK$2&lt;&gt;F68)+AND(AM68&gt;0,AM$2&lt;&gt;F68)+AND(AO68&gt;0,AO$2&lt;&gt;F68)+AND(AQ68&gt;0,AQ$2&lt;&gt;F68)+AND(AS68&gt;0,AS$2&lt;&gt;F68)&gt;0,"J","")</f>
        <v/>
      </c>
      <c r="M68" s="19">
        <f t="shared" ref="M68:M99" si="43">IF(L68="J",1.05,1)*K68</f>
        <v>517.41152370461145</v>
      </c>
      <c r="N68" s="19"/>
      <c r="O68" s="19">
        <f t="shared" ref="O68:O99" si="44">IF(ISBLANK(N68),0,(O$3*(101+(1000* LOG(N$3,10) )-(1000*LOG(N68,10)))))</f>
        <v>0</v>
      </c>
      <c r="P68" s="19"/>
      <c r="Q68" s="19">
        <f t="shared" ref="Q68:Q99" si="45">IF(ISBLANK(P68),0,(Q$3*(101+(1000* LOG(P$3,10) )-(1000*LOG(P68,10)))))</f>
        <v>0</v>
      </c>
      <c r="R68" s="19"/>
      <c r="S68" s="19">
        <f t="shared" ref="S68:S99" si="46">IF(ISBLANK(R68),0,(S$3*(101+(1000* LOG(R$3,10) )-(1000*LOG(R68,10)))))</f>
        <v>0</v>
      </c>
      <c r="T68" s="19"/>
      <c r="U68" s="19">
        <f t="shared" ref="U68:U99" si="47">IF(ISBLANK(T68),0,(U$3*(101+(1000* LOG(T$3,10) )-(1000*LOG(T68,10)))))</f>
        <v>0</v>
      </c>
      <c r="V68" s="19"/>
      <c r="W68" s="19">
        <f t="shared" ref="W68:W99" si="48">IF(ISBLANK(V68),0,(W$3*(101+(1000* LOG(V$3,10) )-(1000*LOG(V68,10)))))</f>
        <v>0</v>
      </c>
      <c r="X68" s="19"/>
      <c r="Y68" s="19">
        <f t="shared" ref="Y68:Y99" si="49">IF(ISBLANK(X68),0,(Y$3*(101+(1000* LOG(X$3,10) )-(1000*LOG(X68,10)))))</f>
        <v>0</v>
      </c>
      <c r="Z68" s="19"/>
      <c r="AA68" s="19">
        <f t="shared" ref="AA68:AA99" si="50">IF(ISBLANK(Z68),0,(AA$3*(101+(1000* LOG(Z$3,10) )-(1000*LOG(Z68,10)))))</f>
        <v>0</v>
      </c>
      <c r="AB68" s="19"/>
      <c r="AC68" s="19">
        <f t="shared" ref="AC68:AC99" si="51">IF(ISBLANK(AB68),0,(AC$3*(101+(1000* LOG(AB$3,10) )-(1000*LOG(AB68,10)))))</f>
        <v>0</v>
      </c>
      <c r="AD68" s="19"/>
      <c r="AE68" s="19">
        <f t="shared" ref="AE68:AE99" si="52">IF(ISBLANK(AD68),0,(AE$3*(101+(1000* LOG(AD$3,10) )-(1000*LOG(AD68,10)))))</f>
        <v>0</v>
      </c>
      <c r="AF68" s="19"/>
      <c r="AG68" s="19">
        <f t="shared" ref="AG68:AG99" si="53">IF(ISBLANK(AF68),0,(AG$3*(101+(1000* LOG(AF$3,10) )-(1000*LOG(AF68,10)))))</f>
        <v>0</v>
      </c>
      <c r="AH68" s="19"/>
      <c r="AI68" s="19">
        <f t="shared" ref="AI68:AI99" si="54">IF(ISBLANK(AH68),0,(AI$3*(101+(1000* LOG(AH$3,10) )-(1000*LOG(AH68,10)))))</f>
        <v>0</v>
      </c>
      <c r="AJ68" s="19">
        <v>36</v>
      </c>
      <c r="AK68" s="19">
        <f t="shared" ref="AK68:AK99" si="55">IF(ISBLANK(AJ68),0,(AK$3*(101+(1000* LOG(AJ$3,10) )-(1000*LOG(AJ68,10)))))</f>
        <v>517.41152370461145</v>
      </c>
      <c r="AL68" s="19"/>
      <c r="AM68" s="19">
        <f t="shared" ref="AM68:AM99" si="56">IF(ISBLANK(AL68),0,(AM$3*(101+(1000* LOG(AL$3,10) )-(1000*LOG(AL68,10)))))</f>
        <v>0</v>
      </c>
      <c r="AN68" s="19"/>
      <c r="AO68" s="19">
        <f t="shared" ref="AO68:AO99" si="57">IF(ISBLANK(AN68),0,(AO$3*(101+(1000* LOG(AN$3,10) )-(1000*LOG(AN68,10)))))</f>
        <v>0</v>
      </c>
      <c r="AP68" s="19"/>
      <c r="AQ68" s="19">
        <f t="shared" ref="AQ68:AQ99" si="58">IF(ISBLANK(AP68),0,(AQ$3*(101+(1000* LOG(AP$3,10) )-(1000*LOG(AP68,10)))))</f>
        <v>0</v>
      </c>
      <c r="AR68" s="19"/>
      <c r="AS68" s="19">
        <f t="shared" ref="AS68:AS99" si="59">IF(ISBLANK(AR68),0,(AS$3*(101+(1000* LOG(AR$3,10) )-(1000*LOG(AR68,10)))))</f>
        <v>0</v>
      </c>
    </row>
    <row r="69" spans="1:45" x14ac:dyDescent="0.2">
      <c r="A69" s="20">
        <v>66</v>
      </c>
      <c r="B69" s="21" t="s">
        <v>187</v>
      </c>
      <c r="C69" s="21" t="s">
        <v>188</v>
      </c>
      <c r="D69" s="20" t="s">
        <v>48</v>
      </c>
      <c r="E69" s="21" t="s">
        <v>89</v>
      </c>
      <c r="F69" s="20">
        <v>2</v>
      </c>
      <c r="G69" s="21" t="s">
        <v>50</v>
      </c>
      <c r="H69" s="20"/>
      <c r="I69" s="22">
        <f t="shared" si="40"/>
        <v>2</v>
      </c>
      <c r="J69" s="22">
        <f t="shared" si="41"/>
        <v>474.08327120451986</v>
      </c>
      <c r="K69" s="22">
        <f>SUMPRODUCT(LARGE((O69, Q69, S69, U69, W69, Y69, AA69, AC69, AE69, AG69, AI69, AK69, AM69, AO69, AQ69, AS69),{1;2;3;4;5}))</f>
        <v>474.08327120451986</v>
      </c>
      <c r="L69" s="22" t="str">
        <f t="shared" si="42"/>
        <v>J</v>
      </c>
      <c r="M69" s="22">
        <f t="shared" si="43"/>
        <v>497.78743476474585</v>
      </c>
      <c r="N69" s="22"/>
      <c r="O69" s="22">
        <f t="shared" si="44"/>
        <v>0</v>
      </c>
      <c r="P69" s="22"/>
      <c r="Q69" s="22">
        <f t="shared" si="45"/>
        <v>0</v>
      </c>
      <c r="R69" s="22"/>
      <c r="S69" s="22">
        <f t="shared" si="46"/>
        <v>0</v>
      </c>
      <c r="T69" s="22"/>
      <c r="U69" s="22">
        <f t="shared" si="47"/>
        <v>0</v>
      </c>
      <c r="V69" s="22"/>
      <c r="W69" s="22">
        <f t="shared" si="48"/>
        <v>0</v>
      </c>
      <c r="X69" s="22"/>
      <c r="Y69" s="22">
        <f t="shared" si="49"/>
        <v>0</v>
      </c>
      <c r="Z69" s="22"/>
      <c r="AA69" s="22">
        <f t="shared" si="50"/>
        <v>0</v>
      </c>
      <c r="AB69" s="22"/>
      <c r="AC69" s="22">
        <f t="shared" si="51"/>
        <v>0</v>
      </c>
      <c r="AD69" s="22"/>
      <c r="AE69" s="22">
        <f t="shared" si="52"/>
        <v>0</v>
      </c>
      <c r="AF69" s="22"/>
      <c r="AG69" s="22">
        <f t="shared" si="53"/>
        <v>0</v>
      </c>
      <c r="AH69" s="22"/>
      <c r="AI69" s="22">
        <f t="shared" si="54"/>
        <v>0</v>
      </c>
      <c r="AJ69" s="22">
        <v>54</v>
      </c>
      <c r="AK69" s="22">
        <f t="shared" si="55"/>
        <v>297.29744988500983</v>
      </c>
      <c r="AL69" s="22"/>
      <c r="AM69" s="22">
        <f t="shared" si="56"/>
        <v>0</v>
      </c>
      <c r="AN69" s="22">
        <v>41</v>
      </c>
      <c r="AO69" s="22">
        <f t="shared" si="57"/>
        <v>176.78582131951003</v>
      </c>
      <c r="AP69" s="22"/>
      <c r="AQ69" s="22">
        <f t="shared" si="58"/>
        <v>0</v>
      </c>
      <c r="AR69" s="22"/>
      <c r="AS69" s="22">
        <f t="shared" si="59"/>
        <v>0</v>
      </c>
    </row>
    <row r="70" spans="1:45" x14ac:dyDescent="0.2">
      <c r="A70" s="17">
        <v>67</v>
      </c>
      <c r="B70" s="18" t="s">
        <v>189</v>
      </c>
      <c r="C70" s="18" t="s">
        <v>190</v>
      </c>
      <c r="D70" s="17" t="s">
        <v>48</v>
      </c>
      <c r="E70" s="18" t="s">
        <v>53</v>
      </c>
      <c r="F70" s="17">
        <v>1</v>
      </c>
      <c r="G70" s="18" t="s">
        <v>50</v>
      </c>
      <c r="H70" s="17"/>
      <c r="I70" s="19">
        <f t="shared" si="40"/>
        <v>2</v>
      </c>
      <c r="J70" s="19">
        <f t="shared" si="41"/>
        <v>445.09292074458847</v>
      </c>
      <c r="K70" s="19">
        <f>SUMPRODUCT(LARGE((O70, Q70, S70, U70, W70, Y70, AA70, AC70, AE70, AG70, AI70, AK70, AM70, AO70, AQ70, AS70),{1;2;3;4;5}))</f>
        <v>445.09292074458847</v>
      </c>
      <c r="L70" s="19" t="str">
        <f t="shared" si="42"/>
        <v>J</v>
      </c>
      <c r="M70" s="19">
        <f t="shared" si="43"/>
        <v>467.34756678181793</v>
      </c>
      <c r="N70" s="19"/>
      <c r="O70" s="19">
        <f t="shared" si="44"/>
        <v>0</v>
      </c>
      <c r="P70" s="19"/>
      <c r="Q70" s="19">
        <f t="shared" si="45"/>
        <v>0</v>
      </c>
      <c r="R70" s="19"/>
      <c r="S70" s="19">
        <f t="shared" si="46"/>
        <v>0</v>
      </c>
      <c r="T70" s="19"/>
      <c r="U70" s="19">
        <f t="shared" si="47"/>
        <v>0</v>
      </c>
      <c r="V70" s="19"/>
      <c r="W70" s="19">
        <f t="shared" si="48"/>
        <v>0</v>
      </c>
      <c r="X70" s="19"/>
      <c r="Y70" s="19">
        <f t="shared" si="49"/>
        <v>0</v>
      </c>
      <c r="Z70" s="19"/>
      <c r="AA70" s="19">
        <f t="shared" si="50"/>
        <v>0</v>
      </c>
      <c r="AB70" s="19"/>
      <c r="AC70" s="19">
        <f t="shared" si="51"/>
        <v>0</v>
      </c>
      <c r="AD70" s="19">
        <v>18</v>
      </c>
      <c r="AE70" s="19">
        <f t="shared" si="52"/>
        <v>304.58437946091465</v>
      </c>
      <c r="AF70" s="19"/>
      <c r="AG70" s="19">
        <f t="shared" si="53"/>
        <v>0</v>
      </c>
      <c r="AH70" s="19"/>
      <c r="AI70" s="19">
        <f t="shared" si="54"/>
        <v>0</v>
      </c>
      <c r="AJ70" s="19"/>
      <c r="AK70" s="19">
        <f t="shared" si="55"/>
        <v>0</v>
      </c>
      <c r="AL70" s="19">
        <v>21</v>
      </c>
      <c r="AM70" s="19">
        <f t="shared" si="56"/>
        <v>140.50854128367382</v>
      </c>
      <c r="AN70" s="19"/>
      <c r="AO70" s="19">
        <f t="shared" si="57"/>
        <v>0</v>
      </c>
      <c r="AP70" s="19"/>
      <c r="AQ70" s="19">
        <f t="shared" si="58"/>
        <v>0</v>
      </c>
      <c r="AR70" s="19"/>
      <c r="AS70" s="19">
        <f t="shared" si="59"/>
        <v>0</v>
      </c>
    </row>
    <row r="71" spans="1:45" x14ac:dyDescent="0.2">
      <c r="A71" s="20">
        <v>68</v>
      </c>
      <c r="B71" s="21" t="s">
        <v>191</v>
      </c>
      <c r="C71" s="21" t="s">
        <v>192</v>
      </c>
      <c r="D71" s="20" t="s">
        <v>48</v>
      </c>
      <c r="E71" s="21" t="s">
        <v>89</v>
      </c>
      <c r="F71" s="20">
        <v>2</v>
      </c>
      <c r="G71" s="21" t="s">
        <v>50</v>
      </c>
      <c r="H71" s="20"/>
      <c r="I71" s="22">
        <f t="shared" si="40"/>
        <v>1</v>
      </c>
      <c r="J71" s="22">
        <f t="shared" si="41"/>
        <v>431.99321904142437</v>
      </c>
      <c r="K71" s="22">
        <f>SUMPRODUCT(LARGE((O71, Q71, S71, U71, W71, Y71, AA71, AC71, AE71, AG71, AI71, AK71, AM71, AO71, AQ71, AS71),{1;2;3;4;5}))</f>
        <v>431.99321904142437</v>
      </c>
      <c r="L71" s="22" t="str">
        <f t="shared" si="42"/>
        <v/>
      </c>
      <c r="M71" s="22">
        <f t="shared" si="43"/>
        <v>431.99321904142437</v>
      </c>
      <c r="N71" s="22"/>
      <c r="O71" s="22">
        <f t="shared" si="44"/>
        <v>0</v>
      </c>
      <c r="P71" s="22"/>
      <c r="Q71" s="22">
        <f t="shared" si="45"/>
        <v>0</v>
      </c>
      <c r="R71" s="22"/>
      <c r="S71" s="22">
        <f t="shared" si="46"/>
        <v>0</v>
      </c>
      <c r="T71" s="22"/>
      <c r="U71" s="22">
        <f t="shared" si="47"/>
        <v>0</v>
      </c>
      <c r="V71" s="22"/>
      <c r="W71" s="22">
        <f t="shared" si="48"/>
        <v>0</v>
      </c>
      <c r="X71" s="22"/>
      <c r="Y71" s="22">
        <f t="shared" si="49"/>
        <v>0</v>
      </c>
      <c r="Z71" s="22">
        <v>7</v>
      </c>
      <c r="AA71" s="22">
        <f t="shared" si="50"/>
        <v>431.99321904142437</v>
      </c>
      <c r="AB71" s="22"/>
      <c r="AC71" s="22">
        <f t="shared" si="51"/>
        <v>0</v>
      </c>
      <c r="AD71" s="22"/>
      <c r="AE71" s="22">
        <f t="shared" si="52"/>
        <v>0</v>
      </c>
      <c r="AF71" s="22"/>
      <c r="AG71" s="22">
        <f t="shared" si="53"/>
        <v>0</v>
      </c>
      <c r="AH71" s="22"/>
      <c r="AI71" s="22">
        <f t="shared" si="54"/>
        <v>0</v>
      </c>
      <c r="AJ71" s="22"/>
      <c r="AK71" s="22">
        <f t="shared" si="55"/>
        <v>0</v>
      </c>
      <c r="AL71" s="22"/>
      <c r="AM71" s="22">
        <f t="shared" si="56"/>
        <v>0</v>
      </c>
      <c r="AN71" s="22"/>
      <c r="AO71" s="22">
        <f t="shared" si="57"/>
        <v>0</v>
      </c>
      <c r="AP71" s="22"/>
      <c r="AQ71" s="22">
        <f t="shared" si="58"/>
        <v>0</v>
      </c>
      <c r="AR71" s="22"/>
      <c r="AS71" s="22">
        <f t="shared" si="59"/>
        <v>0</v>
      </c>
    </row>
    <row r="72" spans="1:45" x14ac:dyDescent="0.2">
      <c r="A72" s="17">
        <v>69</v>
      </c>
      <c r="B72" s="18" t="s">
        <v>193</v>
      </c>
      <c r="C72" s="18" t="s">
        <v>194</v>
      </c>
      <c r="D72" s="17" t="s">
        <v>48</v>
      </c>
      <c r="E72" s="18" t="s">
        <v>49</v>
      </c>
      <c r="F72" s="17">
        <v>2</v>
      </c>
      <c r="G72" s="18" t="s">
        <v>67</v>
      </c>
      <c r="H72" s="17"/>
      <c r="I72" s="19">
        <f t="shared" si="40"/>
        <v>2</v>
      </c>
      <c r="J72" s="19">
        <f t="shared" si="41"/>
        <v>397.63559381157961</v>
      </c>
      <c r="K72" s="19">
        <f>SUMPRODUCT(LARGE((O72, Q72, S72, U72, W72, Y72, AA72, AC72, AE72, AG72, AI72, AK72, AM72, AO72, AQ72, AS72),{1;2;3;4;5}))</f>
        <v>397.63559381157961</v>
      </c>
      <c r="L72" s="19" t="str">
        <f t="shared" si="42"/>
        <v>J</v>
      </c>
      <c r="M72" s="19">
        <f t="shared" si="43"/>
        <v>417.51737350215859</v>
      </c>
      <c r="N72" s="19"/>
      <c r="O72" s="19">
        <f t="shared" si="44"/>
        <v>0</v>
      </c>
      <c r="P72" s="19"/>
      <c r="Q72" s="19">
        <f t="shared" si="45"/>
        <v>0</v>
      </c>
      <c r="R72" s="19"/>
      <c r="S72" s="19">
        <f t="shared" si="46"/>
        <v>0</v>
      </c>
      <c r="T72" s="19"/>
      <c r="U72" s="19">
        <f t="shared" si="47"/>
        <v>0</v>
      </c>
      <c r="V72" s="19"/>
      <c r="W72" s="19">
        <f t="shared" si="48"/>
        <v>0</v>
      </c>
      <c r="X72" s="19"/>
      <c r="Y72" s="19">
        <f t="shared" si="49"/>
        <v>0</v>
      </c>
      <c r="Z72" s="19"/>
      <c r="AA72" s="19">
        <f t="shared" si="50"/>
        <v>0</v>
      </c>
      <c r="AB72" s="19"/>
      <c r="AC72" s="19">
        <f t="shared" si="51"/>
        <v>0</v>
      </c>
      <c r="AD72" s="19">
        <v>24</v>
      </c>
      <c r="AE72" s="19">
        <f t="shared" si="52"/>
        <v>148.41095870053948</v>
      </c>
      <c r="AF72" s="19"/>
      <c r="AG72" s="19">
        <f t="shared" si="53"/>
        <v>0</v>
      </c>
      <c r="AH72" s="19"/>
      <c r="AI72" s="19">
        <f t="shared" si="54"/>
        <v>0</v>
      </c>
      <c r="AJ72" s="19">
        <v>59</v>
      </c>
      <c r="AK72" s="19">
        <f t="shared" si="55"/>
        <v>249.22463511104013</v>
      </c>
      <c r="AL72" s="19"/>
      <c r="AM72" s="19">
        <f t="shared" si="56"/>
        <v>0</v>
      </c>
      <c r="AN72" s="19"/>
      <c r="AO72" s="19">
        <f t="shared" si="57"/>
        <v>0</v>
      </c>
      <c r="AP72" s="19"/>
      <c r="AQ72" s="19">
        <f t="shared" si="58"/>
        <v>0</v>
      </c>
      <c r="AR72" s="19"/>
      <c r="AS72" s="19">
        <f t="shared" si="59"/>
        <v>0</v>
      </c>
    </row>
    <row r="73" spans="1:45" x14ac:dyDescent="0.2">
      <c r="A73" s="20">
        <v>70</v>
      </c>
      <c r="B73" s="21" t="s">
        <v>195</v>
      </c>
      <c r="C73" s="21" t="s">
        <v>196</v>
      </c>
      <c r="D73" s="20" t="s">
        <v>48</v>
      </c>
      <c r="E73" s="21" t="s">
        <v>49</v>
      </c>
      <c r="F73" s="20">
        <v>2</v>
      </c>
      <c r="G73" s="21" t="s">
        <v>50</v>
      </c>
      <c r="H73" s="20"/>
      <c r="I73" s="22">
        <f t="shared" si="40"/>
        <v>2</v>
      </c>
      <c r="J73" s="22">
        <f t="shared" si="41"/>
        <v>377.75249477772689</v>
      </c>
      <c r="K73" s="22">
        <f>SUMPRODUCT(LARGE((O73, Q73, S73, U73, W73, Y73, AA73, AC73, AE73, AG73, AI73, AK73, AM73, AO73, AQ73, AS73),{1;2;3;4;5}))</f>
        <v>377.75249477772689</v>
      </c>
      <c r="L73" s="22" t="str">
        <f t="shared" si="42"/>
        <v>J</v>
      </c>
      <c r="M73" s="22">
        <f t="shared" si="43"/>
        <v>396.64011951661325</v>
      </c>
      <c r="N73" s="22"/>
      <c r="O73" s="22">
        <f t="shared" si="44"/>
        <v>0</v>
      </c>
      <c r="P73" s="22"/>
      <c r="Q73" s="22">
        <f t="shared" si="45"/>
        <v>0</v>
      </c>
      <c r="R73" s="22">
        <v>8</v>
      </c>
      <c r="S73" s="22">
        <f t="shared" si="46"/>
        <v>239.3026981662814</v>
      </c>
      <c r="T73" s="22"/>
      <c r="U73" s="22">
        <f t="shared" si="47"/>
        <v>0</v>
      </c>
      <c r="V73" s="22"/>
      <c r="W73" s="22">
        <f t="shared" si="48"/>
        <v>0</v>
      </c>
      <c r="X73" s="22"/>
      <c r="Y73" s="22">
        <f t="shared" si="49"/>
        <v>0</v>
      </c>
      <c r="Z73" s="22"/>
      <c r="AA73" s="22">
        <f t="shared" si="50"/>
        <v>0</v>
      </c>
      <c r="AB73" s="22"/>
      <c r="AC73" s="22">
        <f t="shared" si="51"/>
        <v>0</v>
      </c>
      <c r="AD73" s="22"/>
      <c r="AE73" s="22">
        <f t="shared" si="52"/>
        <v>0</v>
      </c>
      <c r="AF73" s="22"/>
      <c r="AG73" s="22">
        <f t="shared" si="53"/>
        <v>0</v>
      </c>
      <c r="AH73" s="22"/>
      <c r="AI73" s="22">
        <f t="shared" si="54"/>
        <v>0</v>
      </c>
      <c r="AJ73" s="22"/>
      <c r="AK73" s="22">
        <f t="shared" si="55"/>
        <v>0</v>
      </c>
      <c r="AL73" s="22"/>
      <c r="AM73" s="22">
        <f t="shared" si="56"/>
        <v>0</v>
      </c>
      <c r="AN73" s="22">
        <v>44</v>
      </c>
      <c r="AO73" s="22">
        <f t="shared" si="57"/>
        <v>138.44979661144549</v>
      </c>
      <c r="AP73" s="22"/>
      <c r="AQ73" s="22">
        <f t="shared" si="58"/>
        <v>0</v>
      </c>
      <c r="AR73" s="22"/>
      <c r="AS73" s="22">
        <f t="shared" si="59"/>
        <v>0</v>
      </c>
    </row>
    <row r="74" spans="1:45" x14ac:dyDescent="0.2">
      <c r="A74" s="17">
        <v>71</v>
      </c>
      <c r="B74" s="18" t="s">
        <v>197</v>
      </c>
      <c r="C74" s="18" t="s">
        <v>198</v>
      </c>
      <c r="D74" s="17" t="s">
        <v>48</v>
      </c>
      <c r="E74" s="18" t="s">
        <v>78</v>
      </c>
      <c r="F74" s="17">
        <v>2</v>
      </c>
      <c r="G74" s="18" t="s">
        <v>67</v>
      </c>
      <c r="H74" s="17"/>
      <c r="I74" s="19">
        <f t="shared" si="40"/>
        <v>2</v>
      </c>
      <c r="J74" s="19">
        <f t="shared" si="41"/>
        <v>347.01872605364792</v>
      </c>
      <c r="K74" s="19">
        <f>SUMPRODUCT(LARGE((O74, Q74, S74, U74, W74, Y74, AA74, AC74, AE74, AG74, AI74, AK74, AM74, AO74, AQ74, AS74),{1;2;3;4;5}))</f>
        <v>347.01872605364792</v>
      </c>
      <c r="L74" s="19" t="str">
        <f t="shared" si="42"/>
        <v/>
      </c>
      <c r="M74" s="19">
        <f t="shared" si="43"/>
        <v>347.01872605364792</v>
      </c>
      <c r="N74" s="19"/>
      <c r="O74" s="19">
        <f t="shared" si="44"/>
        <v>0</v>
      </c>
      <c r="P74" s="19"/>
      <c r="Q74" s="19">
        <f t="shared" si="45"/>
        <v>0</v>
      </c>
      <c r="R74" s="19"/>
      <c r="S74" s="19">
        <f t="shared" si="46"/>
        <v>0</v>
      </c>
      <c r="T74" s="19"/>
      <c r="U74" s="19">
        <f t="shared" si="47"/>
        <v>0</v>
      </c>
      <c r="V74" s="19"/>
      <c r="W74" s="19">
        <f t="shared" si="48"/>
        <v>0</v>
      </c>
      <c r="X74" s="19"/>
      <c r="Y74" s="19">
        <f t="shared" si="49"/>
        <v>0</v>
      </c>
      <c r="Z74" s="19"/>
      <c r="AA74" s="19">
        <f t="shared" si="50"/>
        <v>0</v>
      </c>
      <c r="AB74" s="19"/>
      <c r="AC74" s="19">
        <f t="shared" si="51"/>
        <v>0</v>
      </c>
      <c r="AD74" s="19"/>
      <c r="AE74" s="19">
        <f t="shared" si="52"/>
        <v>0</v>
      </c>
      <c r="AF74" s="19">
        <v>20</v>
      </c>
      <c r="AG74" s="19">
        <f t="shared" si="53"/>
        <v>161.69784035361181</v>
      </c>
      <c r="AH74" s="19">
        <v>14</v>
      </c>
      <c r="AI74" s="19">
        <f t="shared" si="54"/>
        <v>185.32088570003611</v>
      </c>
      <c r="AJ74" s="19"/>
      <c r="AK74" s="19">
        <f t="shared" si="55"/>
        <v>0</v>
      </c>
      <c r="AL74" s="19"/>
      <c r="AM74" s="19">
        <f t="shared" si="56"/>
        <v>0</v>
      </c>
      <c r="AN74" s="19"/>
      <c r="AO74" s="19">
        <f t="shared" si="57"/>
        <v>0</v>
      </c>
      <c r="AP74" s="19"/>
      <c r="AQ74" s="19">
        <f t="shared" si="58"/>
        <v>0</v>
      </c>
      <c r="AR74" s="19"/>
      <c r="AS74" s="19">
        <f t="shared" si="59"/>
        <v>0</v>
      </c>
    </row>
    <row r="75" spans="1:45" x14ac:dyDescent="0.2">
      <c r="A75" s="20">
        <v>72</v>
      </c>
      <c r="B75" s="21" t="s">
        <v>199</v>
      </c>
      <c r="C75" s="21" t="s">
        <v>200</v>
      </c>
      <c r="D75" s="20" t="s">
        <v>48</v>
      </c>
      <c r="E75" s="21" t="s">
        <v>78</v>
      </c>
      <c r="F75" s="20">
        <v>2</v>
      </c>
      <c r="G75" s="21" t="s">
        <v>50</v>
      </c>
      <c r="H75" s="20"/>
      <c r="I75" s="22">
        <f t="shared" si="40"/>
        <v>1</v>
      </c>
      <c r="J75" s="22">
        <f t="shared" si="41"/>
        <v>331.44892137827378</v>
      </c>
      <c r="K75" s="22">
        <f>SUMPRODUCT(LARGE((O75, Q75, S75, U75, W75, Y75, AA75, AC75, AE75, AG75, AI75, AK75, AM75, AO75, AQ75, AS75),{1;2;3;4;5}))</f>
        <v>331.44892137827378</v>
      </c>
      <c r="L75" s="22" t="str">
        <f t="shared" si="42"/>
        <v/>
      </c>
      <c r="M75" s="22">
        <f t="shared" si="43"/>
        <v>331.44892137827378</v>
      </c>
      <c r="N75" s="22"/>
      <c r="O75" s="22">
        <f t="shared" si="44"/>
        <v>0</v>
      </c>
      <c r="P75" s="22"/>
      <c r="Q75" s="22">
        <f t="shared" si="45"/>
        <v>0</v>
      </c>
      <c r="R75" s="22"/>
      <c r="S75" s="22">
        <f t="shared" si="46"/>
        <v>0</v>
      </c>
      <c r="T75" s="22"/>
      <c r="U75" s="22">
        <f t="shared" si="47"/>
        <v>0</v>
      </c>
      <c r="V75" s="22"/>
      <c r="W75" s="22">
        <f t="shared" si="48"/>
        <v>0</v>
      </c>
      <c r="X75" s="22"/>
      <c r="Y75" s="22">
        <f t="shared" si="49"/>
        <v>0</v>
      </c>
      <c r="Z75" s="22"/>
      <c r="AA75" s="22">
        <f t="shared" si="50"/>
        <v>0</v>
      </c>
      <c r="AB75" s="22"/>
      <c r="AC75" s="22">
        <f t="shared" si="51"/>
        <v>0</v>
      </c>
      <c r="AD75" s="22"/>
      <c r="AE75" s="22">
        <f t="shared" si="52"/>
        <v>0</v>
      </c>
      <c r="AF75" s="22"/>
      <c r="AG75" s="22">
        <f t="shared" si="53"/>
        <v>0</v>
      </c>
      <c r="AH75" s="22">
        <v>10</v>
      </c>
      <c r="AI75" s="22">
        <f t="shared" si="54"/>
        <v>331.44892137827378</v>
      </c>
      <c r="AJ75" s="22"/>
      <c r="AK75" s="22">
        <f t="shared" si="55"/>
        <v>0</v>
      </c>
      <c r="AL75" s="22"/>
      <c r="AM75" s="22">
        <f t="shared" si="56"/>
        <v>0</v>
      </c>
      <c r="AN75" s="22"/>
      <c r="AO75" s="22">
        <f t="shared" si="57"/>
        <v>0</v>
      </c>
      <c r="AP75" s="22"/>
      <c r="AQ75" s="22">
        <f t="shared" si="58"/>
        <v>0</v>
      </c>
      <c r="AR75" s="22"/>
      <c r="AS75" s="22">
        <f t="shared" si="59"/>
        <v>0</v>
      </c>
    </row>
    <row r="76" spans="1:45" x14ac:dyDescent="0.2">
      <c r="A76" s="17">
        <v>73</v>
      </c>
      <c r="B76" s="18" t="s">
        <v>201</v>
      </c>
      <c r="C76" s="18" t="s">
        <v>202</v>
      </c>
      <c r="D76" s="17" t="s">
        <v>48</v>
      </c>
      <c r="E76" s="18" t="s">
        <v>89</v>
      </c>
      <c r="F76" s="17">
        <v>2</v>
      </c>
      <c r="G76" s="18" t="s">
        <v>50</v>
      </c>
      <c r="H76" s="17"/>
      <c r="I76" s="19">
        <f t="shared" si="40"/>
        <v>2</v>
      </c>
      <c r="J76" s="19">
        <f t="shared" si="41"/>
        <v>326.93873660829991</v>
      </c>
      <c r="K76" s="19">
        <f>SUMPRODUCT(LARGE((O76, Q76, S76, U76, W76, Y76, AA76, AC76, AE76, AG76, AI76, AK76, AM76, AO76, AQ76, AS76),{1;2;3;4;5}))</f>
        <v>326.93873660829991</v>
      </c>
      <c r="L76" s="19" t="str">
        <f t="shared" si="42"/>
        <v/>
      </c>
      <c r="M76" s="19">
        <f t="shared" si="43"/>
        <v>326.93873660829991</v>
      </c>
      <c r="N76" s="19"/>
      <c r="O76" s="19">
        <f t="shared" si="44"/>
        <v>0</v>
      </c>
      <c r="P76" s="19"/>
      <c r="Q76" s="19">
        <f t="shared" si="45"/>
        <v>0</v>
      </c>
      <c r="R76" s="19"/>
      <c r="S76" s="19">
        <f t="shared" si="46"/>
        <v>0</v>
      </c>
      <c r="T76" s="19"/>
      <c r="U76" s="19">
        <f t="shared" si="47"/>
        <v>0</v>
      </c>
      <c r="V76" s="19"/>
      <c r="W76" s="19">
        <f t="shared" si="48"/>
        <v>0</v>
      </c>
      <c r="X76" s="19"/>
      <c r="Y76" s="19">
        <f t="shared" si="49"/>
        <v>0</v>
      </c>
      <c r="Z76" s="19">
        <v>15</v>
      </c>
      <c r="AA76" s="19">
        <f t="shared" si="50"/>
        <v>101</v>
      </c>
      <c r="AB76" s="19">
        <v>15</v>
      </c>
      <c r="AC76" s="19">
        <f t="shared" si="51"/>
        <v>225.93873660829991</v>
      </c>
      <c r="AD76" s="19"/>
      <c r="AE76" s="19">
        <f t="shared" si="52"/>
        <v>0</v>
      </c>
      <c r="AF76" s="19"/>
      <c r="AG76" s="19">
        <f t="shared" si="53"/>
        <v>0</v>
      </c>
      <c r="AH76" s="19"/>
      <c r="AI76" s="19">
        <f t="shared" si="54"/>
        <v>0</v>
      </c>
      <c r="AJ76" s="19"/>
      <c r="AK76" s="19">
        <f t="shared" si="55"/>
        <v>0</v>
      </c>
      <c r="AL76" s="19"/>
      <c r="AM76" s="19">
        <f t="shared" si="56"/>
        <v>0</v>
      </c>
      <c r="AN76" s="19"/>
      <c r="AO76" s="19">
        <f t="shared" si="57"/>
        <v>0</v>
      </c>
      <c r="AP76" s="19"/>
      <c r="AQ76" s="19">
        <f t="shared" si="58"/>
        <v>0</v>
      </c>
      <c r="AR76" s="19"/>
      <c r="AS76" s="19">
        <f t="shared" si="59"/>
        <v>0</v>
      </c>
    </row>
    <row r="77" spans="1:45" x14ac:dyDescent="0.2">
      <c r="A77" s="20">
        <v>74</v>
      </c>
      <c r="B77" s="21" t="s">
        <v>203</v>
      </c>
      <c r="C77" s="21" t="s">
        <v>204</v>
      </c>
      <c r="D77" s="20" t="s">
        <v>48</v>
      </c>
      <c r="E77" s="21" t="s">
        <v>106</v>
      </c>
      <c r="F77" s="20">
        <v>1</v>
      </c>
      <c r="G77" s="21" t="s">
        <v>67</v>
      </c>
      <c r="H77" s="20"/>
      <c r="I77" s="22">
        <f t="shared" si="40"/>
        <v>1</v>
      </c>
      <c r="J77" s="22">
        <f t="shared" si="41"/>
        <v>314.87981994508095</v>
      </c>
      <c r="K77" s="22">
        <f>SUMPRODUCT(LARGE((O77, Q77, S77, U77, W77, Y77, AA77, AC77, AE77, AG77, AI77, AK77, AM77, AO77, AQ77, AS77),{1;2;3;4;5}))</f>
        <v>314.87981994508095</v>
      </c>
      <c r="L77" s="22" t="str">
        <f t="shared" si="42"/>
        <v/>
      </c>
      <c r="M77" s="22">
        <f t="shared" si="43"/>
        <v>314.87981994508095</v>
      </c>
      <c r="N77" s="22"/>
      <c r="O77" s="22">
        <f t="shared" si="44"/>
        <v>0</v>
      </c>
      <c r="P77" s="22"/>
      <c r="Q77" s="22">
        <f t="shared" si="45"/>
        <v>0</v>
      </c>
      <c r="R77" s="22"/>
      <c r="S77" s="22">
        <f t="shared" si="46"/>
        <v>0</v>
      </c>
      <c r="T77" s="22"/>
      <c r="U77" s="22">
        <f t="shared" si="47"/>
        <v>0</v>
      </c>
      <c r="V77" s="22">
        <v>11</v>
      </c>
      <c r="W77" s="22">
        <f t="shared" si="48"/>
        <v>314.87981994508095</v>
      </c>
      <c r="X77" s="22"/>
      <c r="Y77" s="22">
        <f t="shared" si="49"/>
        <v>0</v>
      </c>
      <c r="Z77" s="22"/>
      <c r="AA77" s="22">
        <f t="shared" si="50"/>
        <v>0</v>
      </c>
      <c r="AB77" s="22"/>
      <c r="AC77" s="22">
        <f t="shared" si="51"/>
        <v>0</v>
      </c>
      <c r="AD77" s="22"/>
      <c r="AE77" s="22">
        <f t="shared" si="52"/>
        <v>0</v>
      </c>
      <c r="AF77" s="22"/>
      <c r="AG77" s="22">
        <f t="shared" si="53"/>
        <v>0</v>
      </c>
      <c r="AH77" s="22"/>
      <c r="AI77" s="22">
        <f t="shared" si="54"/>
        <v>0</v>
      </c>
      <c r="AJ77" s="22"/>
      <c r="AK77" s="22">
        <f t="shared" si="55"/>
        <v>0</v>
      </c>
      <c r="AL77" s="22"/>
      <c r="AM77" s="22">
        <f t="shared" si="56"/>
        <v>0</v>
      </c>
      <c r="AN77" s="22"/>
      <c r="AO77" s="22">
        <f t="shared" si="57"/>
        <v>0</v>
      </c>
      <c r="AP77" s="22"/>
      <c r="AQ77" s="22">
        <f t="shared" si="58"/>
        <v>0</v>
      </c>
      <c r="AR77" s="22"/>
      <c r="AS77" s="22">
        <f t="shared" si="59"/>
        <v>0</v>
      </c>
    </row>
    <row r="78" spans="1:45" x14ac:dyDescent="0.2">
      <c r="A78" s="17">
        <v>75</v>
      </c>
      <c r="B78" s="18" t="s">
        <v>205</v>
      </c>
      <c r="C78" s="18" t="s">
        <v>206</v>
      </c>
      <c r="D78" s="17" t="s">
        <v>48</v>
      </c>
      <c r="E78" s="18" t="s">
        <v>89</v>
      </c>
      <c r="F78" s="17">
        <v>2</v>
      </c>
      <c r="G78" s="18" t="s">
        <v>50</v>
      </c>
      <c r="H78" s="17"/>
      <c r="I78" s="19">
        <f t="shared" si="40"/>
        <v>2</v>
      </c>
      <c r="J78" s="19">
        <f t="shared" si="41"/>
        <v>271.23522794008318</v>
      </c>
      <c r="K78" s="19">
        <f>SUMPRODUCT(LARGE((O78, Q78, S78, U78, W78, Y78, AA78, AC78, AE78, AG78, AI78, AK78, AM78, AO78, AQ78, AS78),{1;2;3;4;5}))</f>
        <v>271.23522794008318</v>
      </c>
      <c r="L78" s="19" t="str">
        <f t="shared" si="42"/>
        <v>J</v>
      </c>
      <c r="M78" s="19">
        <f t="shared" si="43"/>
        <v>284.79698933708733</v>
      </c>
      <c r="N78" s="19"/>
      <c r="O78" s="19">
        <f t="shared" si="44"/>
        <v>0</v>
      </c>
      <c r="P78" s="19"/>
      <c r="Q78" s="19">
        <f t="shared" si="45"/>
        <v>0</v>
      </c>
      <c r="R78" s="19"/>
      <c r="S78" s="19">
        <f t="shared" si="46"/>
        <v>0</v>
      </c>
      <c r="T78" s="19"/>
      <c r="U78" s="19">
        <f t="shared" si="47"/>
        <v>0</v>
      </c>
      <c r="V78" s="19"/>
      <c r="W78" s="19">
        <f t="shared" si="48"/>
        <v>0</v>
      </c>
      <c r="X78" s="19"/>
      <c r="Y78" s="19">
        <f t="shared" si="49"/>
        <v>0</v>
      </c>
      <c r="Z78" s="19"/>
      <c r="AA78" s="19">
        <f t="shared" si="50"/>
        <v>0</v>
      </c>
      <c r="AB78" s="19"/>
      <c r="AC78" s="19">
        <f t="shared" si="51"/>
        <v>0</v>
      </c>
      <c r="AD78" s="19"/>
      <c r="AE78" s="19">
        <f t="shared" si="52"/>
        <v>0</v>
      </c>
      <c r="AF78" s="19">
        <v>22</v>
      </c>
      <c r="AG78" s="19">
        <f t="shared" si="53"/>
        <v>120.30515519538676</v>
      </c>
      <c r="AH78" s="19"/>
      <c r="AI78" s="19">
        <f t="shared" si="54"/>
        <v>0</v>
      </c>
      <c r="AJ78" s="19"/>
      <c r="AK78" s="19">
        <f t="shared" si="55"/>
        <v>0</v>
      </c>
      <c r="AL78" s="19"/>
      <c r="AM78" s="19">
        <f t="shared" si="56"/>
        <v>0</v>
      </c>
      <c r="AN78" s="19">
        <v>43</v>
      </c>
      <c r="AO78" s="19">
        <f t="shared" si="57"/>
        <v>150.93007274469642</v>
      </c>
      <c r="AP78" s="19"/>
      <c r="AQ78" s="19">
        <f t="shared" si="58"/>
        <v>0</v>
      </c>
      <c r="AR78" s="19"/>
      <c r="AS78" s="19">
        <f t="shared" si="59"/>
        <v>0</v>
      </c>
    </row>
    <row r="79" spans="1:45" x14ac:dyDescent="0.2">
      <c r="A79" s="20">
        <v>76</v>
      </c>
      <c r="B79" s="21" t="s">
        <v>207</v>
      </c>
      <c r="C79" s="21" t="s">
        <v>208</v>
      </c>
      <c r="D79" s="20" t="s">
        <v>48</v>
      </c>
      <c r="E79" s="21" t="s">
        <v>89</v>
      </c>
      <c r="F79" s="20">
        <v>2</v>
      </c>
      <c r="G79" s="21" t="s">
        <v>67</v>
      </c>
      <c r="H79" s="20"/>
      <c r="I79" s="22">
        <f t="shared" si="40"/>
        <v>2</v>
      </c>
      <c r="J79" s="22">
        <f t="shared" si="41"/>
        <v>277.72071393811871</v>
      </c>
      <c r="K79" s="22">
        <f>SUMPRODUCT(LARGE((O79, Q79, S79, U79, W79, Y79, AA79, AC79, AE79, AG79, AI79, AK79, AM79, AO79, AQ79, AS79),{1;2;3;4;5}))</f>
        <v>277.72071393811871</v>
      </c>
      <c r="L79" s="22" t="str">
        <f t="shared" si="42"/>
        <v/>
      </c>
      <c r="M79" s="22">
        <f t="shared" si="43"/>
        <v>277.72071393811871</v>
      </c>
      <c r="N79" s="22"/>
      <c r="O79" s="22">
        <f t="shared" si="44"/>
        <v>0</v>
      </c>
      <c r="P79" s="22"/>
      <c r="Q79" s="22">
        <f t="shared" si="45"/>
        <v>0</v>
      </c>
      <c r="R79" s="22"/>
      <c r="S79" s="22">
        <f t="shared" si="46"/>
        <v>0</v>
      </c>
      <c r="T79" s="22"/>
      <c r="U79" s="22">
        <f t="shared" si="47"/>
        <v>0</v>
      </c>
      <c r="V79" s="22"/>
      <c r="W79" s="22">
        <f t="shared" si="48"/>
        <v>0</v>
      </c>
      <c r="X79" s="22"/>
      <c r="Y79" s="22">
        <f t="shared" si="49"/>
        <v>0</v>
      </c>
      <c r="Z79" s="22">
        <v>14</v>
      </c>
      <c r="AA79" s="22">
        <f t="shared" si="50"/>
        <v>130.96322337744346</v>
      </c>
      <c r="AB79" s="22">
        <v>18</v>
      </c>
      <c r="AC79" s="22">
        <f t="shared" si="51"/>
        <v>146.75749056067525</v>
      </c>
      <c r="AD79" s="22"/>
      <c r="AE79" s="22">
        <f t="shared" si="52"/>
        <v>0</v>
      </c>
      <c r="AF79" s="22"/>
      <c r="AG79" s="22">
        <f t="shared" si="53"/>
        <v>0</v>
      </c>
      <c r="AH79" s="22"/>
      <c r="AI79" s="22">
        <f t="shared" si="54"/>
        <v>0</v>
      </c>
      <c r="AJ79" s="22"/>
      <c r="AK79" s="22">
        <f t="shared" si="55"/>
        <v>0</v>
      </c>
      <c r="AL79" s="22"/>
      <c r="AM79" s="22">
        <f t="shared" si="56"/>
        <v>0</v>
      </c>
      <c r="AN79" s="22"/>
      <c r="AO79" s="22">
        <f t="shared" si="57"/>
        <v>0</v>
      </c>
      <c r="AP79" s="22"/>
      <c r="AQ79" s="22">
        <f t="shared" si="58"/>
        <v>0</v>
      </c>
      <c r="AR79" s="22"/>
      <c r="AS79" s="22">
        <f t="shared" si="59"/>
        <v>0</v>
      </c>
    </row>
    <row r="80" spans="1:45" x14ac:dyDescent="0.2">
      <c r="A80" s="17">
        <v>77</v>
      </c>
      <c r="B80" s="18" t="s">
        <v>209</v>
      </c>
      <c r="C80" s="18" t="s">
        <v>210</v>
      </c>
      <c r="D80" s="17" t="s">
        <v>48</v>
      </c>
      <c r="E80" s="18" t="s">
        <v>106</v>
      </c>
      <c r="F80" s="17">
        <v>1</v>
      </c>
      <c r="G80" s="18" t="s">
        <v>67</v>
      </c>
      <c r="H80" s="17"/>
      <c r="I80" s="19">
        <f t="shared" si="40"/>
        <v>1</v>
      </c>
      <c r="J80" s="19">
        <f t="shared" si="41"/>
        <v>277.09125905568112</v>
      </c>
      <c r="K80" s="19">
        <f>SUMPRODUCT(LARGE((O80, Q80, S80, U80, W80, Y80, AA80, AC80, AE80, AG80, AI80, AK80, AM80, AO80, AQ80, AS80),{1;2;3;4;5}))</f>
        <v>277.09125905568112</v>
      </c>
      <c r="L80" s="19" t="str">
        <f t="shared" si="42"/>
        <v/>
      </c>
      <c r="M80" s="19">
        <f t="shared" si="43"/>
        <v>277.09125905568112</v>
      </c>
      <c r="N80" s="19"/>
      <c r="O80" s="19">
        <f t="shared" si="44"/>
        <v>0</v>
      </c>
      <c r="P80" s="19"/>
      <c r="Q80" s="19">
        <f t="shared" si="45"/>
        <v>0</v>
      </c>
      <c r="R80" s="19"/>
      <c r="S80" s="19">
        <f t="shared" si="46"/>
        <v>0</v>
      </c>
      <c r="T80" s="19"/>
      <c r="U80" s="19">
        <f t="shared" si="47"/>
        <v>0</v>
      </c>
      <c r="V80" s="19">
        <v>12</v>
      </c>
      <c r="W80" s="19">
        <f t="shared" si="48"/>
        <v>277.09125905568112</v>
      </c>
      <c r="X80" s="19"/>
      <c r="Y80" s="19">
        <f t="shared" si="49"/>
        <v>0</v>
      </c>
      <c r="Z80" s="19"/>
      <c r="AA80" s="19">
        <f t="shared" si="50"/>
        <v>0</v>
      </c>
      <c r="AB80" s="19"/>
      <c r="AC80" s="19">
        <f t="shared" si="51"/>
        <v>0</v>
      </c>
      <c r="AD80" s="19"/>
      <c r="AE80" s="19">
        <f t="shared" si="52"/>
        <v>0</v>
      </c>
      <c r="AF80" s="19"/>
      <c r="AG80" s="19">
        <f t="shared" si="53"/>
        <v>0</v>
      </c>
      <c r="AH80" s="19"/>
      <c r="AI80" s="19">
        <f t="shared" si="54"/>
        <v>0</v>
      </c>
      <c r="AJ80" s="19"/>
      <c r="AK80" s="19">
        <f t="shared" si="55"/>
        <v>0</v>
      </c>
      <c r="AL80" s="19"/>
      <c r="AM80" s="19">
        <f t="shared" si="56"/>
        <v>0</v>
      </c>
      <c r="AN80" s="19"/>
      <c r="AO80" s="19">
        <f t="shared" si="57"/>
        <v>0</v>
      </c>
      <c r="AP80" s="19"/>
      <c r="AQ80" s="19">
        <f t="shared" si="58"/>
        <v>0</v>
      </c>
      <c r="AR80" s="19"/>
      <c r="AS80" s="19">
        <f t="shared" si="59"/>
        <v>0</v>
      </c>
    </row>
    <row r="81" spans="1:45" x14ac:dyDescent="0.2">
      <c r="A81" s="20">
        <v>77</v>
      </c>
      <c r="B81" s="21" t="s">
        <v>211</v>
      </c>
      <c r="C81" s="21" t="s">
        <v>212</v>
      </c>
      <c r="D81" s="20" t="s">
        <v>48</v>
      </c>
      <c r="E81" s="21" t="s">
        <v>89</v>
      </c>
      <c r="F81" s="20">
        <v>2</v>
      </c>
      <c r="G81" s="21" t="s">
        <v>50</v>
      </c>
      <c r="H81" s="20"/>
      <c r="I81" s="22">
        <f t="shared" si="40"/>
        <v>1</v>
      </c>
      <c r="J81" s="22">
        <f t="shared" si="41"/>
        <v>277.09125905568112</v>
      </c>
      <c r="K81" s="22">
        <f>SUMPRODUCT(LARGE((O81, Q81, S81, U81, W81, Y81, AA81, AC81, AE81, AG81, AI81, AK81, AM81, AO81, AQ81, AS81),{1;2;3;4;5}))</f>
        <v>277.09125905568112</v>
      </c>
      <c r="L81" s="22" t="str">
        <f t="shared" si="42"/>
        <v/>
      </c>
      <c r="M81" s="22">
        <f t="shared" si="43"/>
        <v>277.09125905568112</v>
      </c>
      <c r="N81" s="22"/>
      <c r="O81" s="22">
        <f t="shared" si="44"/>
        <v>0</v>
      </c>
      <c r="P81" s="22"/>
      <c r="Q81" s="22">
        <f t="shared" si="45"/>
        <v>0</v>
      </c>
      <c r="R81" s="22"/>
      <c r="S81" s="22">
        <f t="shared" si="46"/>
        <v>0</v>
      </c>
      <c r="T81" s="22"/>
      <c r="U81" s="22">
        <f t="shared" si="47"/>
        <v>0</v>
      </c>
      <c r="V81" s="22"/>
      <c r="W81" s="22">
        <f t="shared" si="48"/>
        <v>0</v>
      </c>
      <c r="X81" s="22"/>
      <c r="Y81" s="22">
        <f t="shared" si="49"/>
        <v>0</v>
      </c>
      <c r="Z81" s="22">
        <v>10</v>
      </c>
      <c r="AA81" s="22">
        <f t="shared" si="50"/>
        <v>277.09125905568112</v>
      </c>
      <c r="AB81" s="22"/>
      <c r="AC81" s="22">
        <f t="shared" si="51"/>
        <v>0</v>
      </c>
      <c r="AD81" s="22"/>
      <c r="AE81" s="22">
        <f t="shared" si="52"/>
        <v>0</v>
      </c>
      <c r="AF81" s="22"/>
      <c r="AG81" s="22">
        <f t="shared" si="53"/>
        <v>0</v>
      </c>
      <c r="AH81" s="22"/>
      <c r="AI81" s="22">
        <f t="shared" si="54"/>
        <v>0</v>
      </c>
      <c r="AJ81" s="22"/>
      <c r="AK81" s="22">
        <f t="shared" si="55"/>
        <v>0</v>
      </c>
      <c r="AL81" s="22"/>
      <c r="AM81" s="22">
        <f t="shared" si="56"/>
        <v>0</v>
      </c>
      <c r="AN81" s="22"/>
      <c r="AO81" s="22">
        <f t="shared" si="57"/>
        <v>0</v>
      </c>
      <c r="AP81" s="22"/>
      <c r="AQ81" s="22">
        <f t="shared" si="58"/>
        <v>0</v>
      </c>
      <c r="AR81" s="22"/>
      <c r="AS81" s="22">
        <f t="shared" si="59"/>
        <v>0</v>
      </c>
    </row>
    <row r="82" spans="1:45" x14ac:dyDescent="0.2">
      <c r="A82" s="17">
        <v>78</v>
      </c>
      <c r="B82" s="18" t="s">
        <v>213</v>
      </c>
      <c r="C82" s="18" t="s">
        <v>214</v>
      </c>
      <c r="D82" s="17" t="s">
        <v>48</v>
      </c>
      <c r="E82" s="18" t="s">
        <v>89</v>
      </c>
      <c r="F82" s="17">
        <v>2</v>
      </c>
      <c r="G82" s="18" t="s">
        <v>67</v>
      </c>
      <c r="H82" s="17"/>
      <c r="I82" s="19">
        <f t="shared" si="40"/>
        <v>1</v>
      </c>
      <c r="J82" s="19">
        <f t="shared" si="41"/>
        <v>258.60785336166828</v>
      </c>
      <c r="K82" s="19">
        <f>SUMPRODUCT(LARGE((O82, Q82, S82, U82, W82, Y82, AA82, AC82, AE82, AG82, AI82, AK82, AM82, AO82, AQ82, AS82),{1;2;3;4;5}))</f>
        <v>258.60785336166828</v>
      </c>
      <c r="L82" s="19" t="str">
        <f t="shared" si="42"/>
        <v>J</v>
      </c>
      <c r="M82" s="19">
        <f t="shared" si="43"/>
        <v>271.53824602975169</v>
      </c>
      <c r="N82" s="19"/>
      <c r="O82" s="19">
        <f t="shared" si="44"/>
        <v>0</v>
      </c>
      <c r="P82" s="19"/>
      <c r="Q82" s="19">
        <f t="shared" si="45"/>
        <v>0</v>
      </c>
      <c r="R82" s="19"/>
      <c r="S82" s="19">
        <f t="shared" si="46"/>
        <v>0</v>
      </c>
      <c r="T82" s="19"/>
      <c r="U82" s="19">
        <f t="shared" si="47"/>
        <v>0</v>
      </c>
      <c r="V82" s="19"/>
      <c r="W82" s="19">
        <f t="shared" si="48"/>
        <v>0</v>
      </c>
      <c r="X82" s="19"/>
      <c r="Y82" s="19">
        <f t="shared" si="49"/>
        <v>0</v>
      </c>
      <c r="Z82" s="19"/>
      <c r="AA82" s="19">
        <f t="shared" si="50"/>
        <v>0</v>
      </c>
      <c r="AB82" s="19"/>
      <c r="AC82" s="19">
        <f t="shared" si="51"/>
        <v>0</v>
      </c>
      <c r="AD82" s="19"/>
      <c r="AE82" s="19">
        <f t="shared" si="52"/>
        <v>0</v>
      </c>
      <c r="AF82" s="19"/>
      <c r="AG82" s="19">
        <f t="shared" si="53"/>
        <v>0</v>
      </c>
      <c r="AH82" s="19"/>
      <c r="AI82" s="19">
        <f t="shared" si="54"/>
        <v>0</v>
      </c>
      <c r="AJ82" s="19"/>
      <c r="AK82" s="19">
        <f t="shared" si="55"/>
        <v>0</v>
      </c>
      <c r="AL82" s="19">
        <v>16</v>
      </c>
      <c r="AM82" s="19">
        <f t="shared" si="56"/>
        <v>258.60785336166828</v>
      </c>
      <c r="AN82" s="19"/>
      <c r="AO82" s="19">
        <f t="shared" si="57"/>
        <v>0</v>
      </c>
      <c r="AP82" s="19"/>
      <c r="AQ82" s="19">
        <f t="shared" si="58"/>
        <v>0</v>
      </c>
      <c r="AR82" s="19"/>
      <c r="AS82" s="19">
        <f t="shared" si="59"/>
        <v>0</v>
      </c>
    </row>
    <row r="83" spans="1:45" x14ac:dyDescent="0.2">
      <c r="A83" s="20">
        <v>79</v>
      </c>
      <c r="B83" s="21" t="s">
        <v>215</v>
      </c>
      <c r="C83" s="21" t="s">
        <v>216</v>
      </c>
      <c r="D83" s="20" t="s">
        <v>56</v>
      </c>
      <c r="E83" s="21" t="s">
        <v>57</v>
      </c>
      <c r="F83" s="20">
        <v>3</v>
      </c>
      <c r="G83" s="21"/>
      <c r="H83" s="20"/>
      <c r="I83" s="22">
        <f t="shared" si="40"/>
        <v>1</v>
      </c>
      <c r="J83" s="22">
        <f t="shared" si="41"/>
        <v>203.93488343605554</v>
      </c>
      <c r="K83" s="22">
        <f>SUMPRODUCT(LARGE((O83, Q83, S83, U83, W83, Y83, AA83, AC83, AE83, AG83, AI83, AK83, AM83, AO83, AQ83, AS83),{1;2;3;4;5}))</f>
        <v>203.93488343605554</v>
      </c>
      <c r="L83" s="22" t="str">
        <f t="shared" si="42"/>
        <v>J</v>
      </c>
      <c r="M83" s="22">
        <f t="shared" si="43"/>
        <v>214.13162760785832</v>
      </c>
      <c r="N83" s="22"/>
      <c r="O83" s="22">
        <f t="shared" si="44"/>
        <v>0</v>
      </c>
      <c r="P83" s="22"/>
      <c r="Q83" s="22">
        <f t="shared" si="45"/>
        <v>0</v>
      </c>
      <c r="R83" s="22"/>
      <c r="S83" s="22">
        <f t="shared" si="46"/>
        <v>0</v>
      </c>
      <c r="T83" s="22"/>
      <c r="U83" s="22">
        <f t="shared" si="47"/>
        <v>0</v>
      </c>
      <c r="V83" s="22"/>
      <c r="W83" s="22">
        <f t="shared" si="48"/>
        <v>0</v>
      </c>
      <c r="X83" s="22"/>
      <c r="Y83" s="22">
        <f t="shared" si="49"/>
        <v>0</v>
      </c>
      <c r="Z83" s="22"/>
      <c r="AA83" s="22">
        <f t="shared" si="50"/>
        <v>0</v>
      </c>
      <c r="AB83" s="22"/>
      <c r="AC83" s="22">
        <f t="shared" si="51"/>
        <v>0</v>
      </c>
      <c r="AD83" s="22"/>
      <c r="AE83" s="22">
        <f t="shared" si="52"/>
        <v>0</v>
      </c>
      <c r="AF83" s="22"/>
      <c r="AG83" s="22">
        <f t="shared" si="53"/>
        <v>0</v>
      </c>
      <c r="AH83" s="22"/>
      <c r="AI83" s="22">
        <f t="shared" si="54"/>
        <v>0</v>
      </c>
      <c r="AJ83" s="22"/>
      <c r="AK83" s="22">
        <f t="shared" si="55"/>
        <v>0</v>
      </c>
      <c r="AL83" s="22"/>
      <c r="AM83" s="22">
        <f t="shared" si="56"/>
        <v>0</v>
      </c>
      <c r="AN83" s="22">
        <v>39</v>
      </c>
      <c r="AO83" s="22">
        <f t="shared" si="57"/>
        <v>203.93488343605554</v>
      </c>
      <c r="AP83" s="22"/>
      <c r="AQ83" s="22">
        <f t="shared" si="58"/>
        <v>0</v>
      </c>
      <c r="AR83" s="22"/>
      <c r="AS83" s="22">
        <f t="shared" si="59"/>
        <v>0</v>
      </c>
    </row>
    <row r="84" spans="1:45" x14ac:dyDescent="0.2">
      <c r="A84" s="17">
        <v>80</v>
      </c>
      <c r="B84" s="18" t="s">
        <v>217</v>
      </c>
      <c r="C84" s="18" t="s">
        <v>218</v>
      </c>
      <c r="D84" s="17" t="s">
        <v>56</v>
      </c>
      <c r="E84" s="18" t="s">
        <v>57</v>
      </c>
      <c r="F84" s="17">
        <v>3</v>
      </c>
      <c r="G84" s="18"/>
      <c r="H84" s="17"/>
      <c r="I84" s="19">
        <f t="shared" si="40"/>
        <v>1</v>
      </c>
      <c r="J84" s="19">
        <f t="shared" si="41"/>
        <v>197.91001300805647</v>
      </c>
      <c r="K84" s="19">
        <f>SUMPRODUCT(LARGE((O84, Q84, S84, U84, W84, Y84, AA84, AC84, AE84, AG84, AI84, AK84, AM84, AO84, AQ84, AS84),{1;2;3;4;5}))</f>
        <v>197.91001300805647</v>
      </c>
      <c r="L84" s="19" t="str">
        <f t="shared" si="42"/>
        <v>J</v>
      </c>
      <c r="M84" s="19">
        <f t="shared" si="43"/>
        <v>207.80551365845929</v>
      </c>
      <c r="N84" s="19"/>
      <c r="O84" s="19">
        <f t="shared" si="44"/>
        <v>0</v>
      </c>
      <c r="P84" s="19"/>
      <c r="Q84" s="19">
        <f t="shared" si="45"/>
        <v>0</v>
      </c>
      <c r="R84" s="19"/>
      <c r="S84" s="19">
        <f t="shared" si="46"/>
        <v>0</v>
      </c>
      <c r="T84" s="19"/>
      <c r="U84" s="19">
        <f t="shared" si="47"/>
        <v>0</v>
      </c>
      <c r="V84" s="19"/>
      <c r="W84" s="19">
        <f t="shared" si="48"/>
        <v>0</v>
      </c>
      <c r="X84" s="19"/>
      <c r="Y84" s="19">
        <f t="shared" si="49"/>
        <v>0</v>
      </c>
      <c r="Z84" s="19"/>
      <c r="AA84" s="19">
        <f t="shared" si="50"/>
        <v>0</v>
      </c>
      <c r="AB84" s="19">
        <v>16</v>
      </c>
      <c r="AC84" s="19">
        <f t="shared" si="51"/>
        <v>197.91001300805647</v>
      </c>
      <c r="AD84" s="19"/>
      <c r="AE84" s="19">
        <f t="shared" si="52"/>
        <v>0</v>
      </c>
      <c r="AF84" s="19"/>
      <c r="AG84" s="19">
        <f t="shared" si="53"/>
        <v>0</v>
      </c>
      <c r="AH84" s="19"/>
      <c r="AI84" s="19">
        <f t="shared" si="54"/>
        <v>0</v>
      </c>
      <c r="AJ84" s="19"/>
      <c r="AK84" s="19">
        <f t="shared" si="55"/>
        <v>0</v>
      </c>
      <c r="AL84" s="19"/>
      <c r="AM84" s="19">
        <f t="shared" si="56"/>
        <v>0</v>
      </c>
      <c r="AN84" s="19"/>
      <c r="AO84" s="19">
        <f t="shared" si="57"/>
        <v>0</v>
      </c>
      <c r="AP84" s="19"/>
      <c r="AQ84" s="19">
        <f t="shared" si="58"/>
        <v>0</v>
      </c>
      <c r="AR84" s="19"/>
      <c r="AS84" s="19">
        <f t="shared" si="59"/>
        <v>0</v>
      </c>
    </row>
    <row r="85" spans="1:45" x14ac:dyDescent="0.2">
      <c r="A85" s="20">
        <v>81</v>
      </c>
      <c r="B85" s="21" t="s">
        <v>219</v>
      </c>
      <c r="C85" s="21" t="s">
        <v>220</v>
      </c>
      <c r="D85" s="20" t="s">
        <v>48</v>
      </c>
      <c r="E85" s="21" t="s">
        <v>53</v>
      </c>
      <c r="F85" s="20">
        <v>1</v>
      </c>
      <c r="G85" s="21" t="s">
        <v>67</v>
      </c>
      <c r="H85" s="20"/>
      <c r="I85" s="22">
        <f t="shared" si="40"/>
        <v>1</v>
      </c>
      <c r="J85" s="22">
        <f t="shared" si="41"/>
        <v>196.64795386015129</v>
      </c>
      <c r="K85" s="22">
        <f>SUMPRODUCT(LARGE((O85, Q85, S85, U85, W85, Y85, AA85, AC85, AE85, AG85, AI85, AK85, AM85, AO85, AQ85, AS85),{1;2;3;4;5}))</f>
        <v>196.64795386015129</v>
      </c>
      <c r="L85" s="22" t="str">
        <f t="shared" si="42"/>
        <v>J</v>
      </c>
      <c r="M85" s="22">
        <f t="shared" si="43"/>
        <v>206.48035155315887</v>
      </c>
      <c r="N85" s="22"/>
      <c r="O85" s="22">
        <f t="shared" si="44"/>
        <v>0</v>
      </c>
      <c r="P85" s="22"/>
      <c r="Q85" s="22">
        <f t="shared" si="45"/>
        <v>0</v>
      </c>
      <c r="R85" s="22"/>
      <c r="S85" s="22">
        <f t="shared" si="46"/>
        <v>0</v>
      </c>
      <c r="T85" s="22"/>
      <c r="U85" s="22">
        <f t="shared" si="47"/>
        <v>0</v>
      </c>
      <c r="V85" s="22"/>
      <c r="W85" s="22">
        <f t="shared" si="48"/>
        <v>0</v>
      </c>
      <c r="X85" s="22"/>
      <c r="Y85" s="22">
        <f t="shared" si="49"/>
        <v>0</v>
      </c>
      <c r="Z85" s="22"/>
      <c r="AA85" s="22">
        <f t="shared" si="50"/>
        <v>0</v>
      </c>
      <c r="AB85" s="22"/>
      <c r="AC85" s="22">
        <f t="shared" si="51"/>
        <v>0</v>
      </c>
      <c r="AD85" s="22"/>
      <c r="AE85" s="22">
        <f t="shared" si="52"/>
        <v>0</v>
      </c>
      <c r="AF85" s="22"/>
      <c r="AG85" s="22">
        <f t="shared" si="53"/>
        <v>0</v>
      </c>
      <c r="AH85" s="22"/>
      <c r="AI85" s="22">
        <f t="shared" si="54"/>
        <v>0</v>
      </c>
      <c r="AJ85" s="22">
        <v>65</v>
      </c>
      <c r="AK85" s="22">
        <f t="shared" si="55"/>
        <v>196.64795386015129</v>
      </c>
      <c r="AL85" s="22"/>
      <c r="AM85" s="22">
        <f t="shared" si="56"/>
        <v>0</v>
      </c>
      <c r="AN85" s="22"/>
      <c r="AO85" s="22">
        <f t="shared" si="57"/>
        <v>0</v>
      </c>
      <c r="AP85" s="22"/>
      <c r="AQ85" s="22">
        <f t="shared" si="58"/>
        <v>0</v>
      </c>
      <c r="AR85" s="22"/>
      <c r="AS85" s="22">
        <f t="shared" si="59"/>
        <v>0</v>
      </c>
    </row>
    <row r="86" spans="1:45" x14ac:dyDescent="0.2">
      <c r="A86" s="17">
        <v>82</v>
      </c>
      <c r="B86" s="18" t="s">
        <v>221</v>
      </c>
      <c r="C86" s="18" t="s">
        <v>222</v>
      </c>
      <c r="D86" s="17" t="s">
        <v>48</v>
      </c>
      <c r="E86" s="18" t="s">
        <v>49</v>
      </c>
      <c r="F86" s="17">
        <v>2</v>
      </c>
      <c r="G86" s="18" t="s">
        <v>67</v>
      </c>
      <c r="H86" s="17"/>
      <c r="I86" s="19">
        <f t="shared" si="40"/>
        <v>2</v>
      </c>
      <c r="J86" s="19">
        <f t="shared" si="41"/>
        <v>202</v>
      </c>
      <c r="K86" s="19">
        <f>SUMPRODUCT(LARGE((O86, Q86, S86, U86, W86, Y86, AA86, AC86, AE86, AG86, AI86, AK86, AM86, AO86, AQ86, AS86),{1;2;3;4;5}))</f>
        <v>202</v>
      </c>
      <c r="L86" s="19" t="str">
        <f t="shared" si="42"/>
        <v/>
      </c>
      <c r="M86" s="19">
        <f t="shared" si="43"/>
        <v>202</v>
      </c>
      <c r="N86" s="19"/>
      <c r="O86" s="19">
        <f t="shared" si="44"/>
        <v>0</v>
      </c>
      <c r="P86" s="19"/>
      <c r="Q86" s="19">
        <f t="shared" si="45"/>
        <v>0</v>
      </c>
      <c r="R86" s="19">
        <v>11</v>
      </c>
      <c r="S86" s="19">
        <f t="shared" si="46"/>
        <v>101</v>
      </c>
      <c r="T86" s="19"/>
      <c r="U86" s="19">
        <f t="shared" si="47"/>
        <v>0</v>
      </c>
      <c r="V86" s="19"/>
      <c r="W86" s="19">
        <f t="shared" si="48"/>
        <v>0</v>
      </c>
      <c r="X86" s="19"/>
      <c r="Y86" s="19">
        <f t="shared" si="49"/>
        <v>0</v>
      </c>
      <c r="Z86" s="19"/>
      <c r="AA86" s="19">
        <f t="shared" si="50"/>
        <v>0</v>
      </c>
      <c r="AB86" s="19"/>
      <c r="AC86" s="19">
        <f t="shared" si="51"/>
        <v>0</v>
      </c>
      <c r="AD86" s="19"/>
      <c r="AE86" s="19">
        <f t="shared" si="52"/>
        <v>0</v>
      </c>
      <c r="AF86" s="19"/>
      <c r="AG86" s="19">
        <f t="shared" si="53"/>
        <v>0</v>
      </c>
      <c r="AH86" s="19">
        <v>17</v>
      </c>
      <c r="AI86" s="19">
        <f t="shared" si="54"/>
        <v>101</v>
      </c>
      <c r="AJ86" s="19"/>
      <c r="AK86" s="19">
        <f t="shared" si="55"/>
        <v>0</v>
      </c>
      <c r="AL86" s="19"/>
      <c r="AM86" s="19">
        <f t="shared" si="56"/>
        <v>0</v>
      </c>
      <c r="AN86" s="19"/>
      <c r="AO86" s="19">
        <f t="shared" si="57"/>
        <v>0</v>
      </c>
      <c r="AP86" s="19"/>
      <c r="AQ86" s="19">
        <f t="shared" si="58"/>
        <v>0</v>
      </c>
      <c r="AR86" s="19"/>
      <c r="AS86" s="19">
        <f t="shared" si="59"/>
        <v>0</v>
      </c>
    </row>
    <row r="87" spans="1:45" x14ac:dyDescent="0.2">
      <c r="A87" s="20">
        <v>83</v>
      </c>
      <c r="B87" s="21" t="s">
        <v>223</v>
      </c>
      <c r="C87" s="21" t="s">
        <v>224</v>
      </c>
      <c r="D87" s="20" t="s">
        <v>48</v>
      </c>
      <c r="E87" s="21" t="s">
        <v>49</v>
      </c>
      <c r="F87" s="20">
        <v>2</v>
      </c>
      <c r="G87" s="21" t="s">
        <v>67</v>
      </c>
      <c r="H87" s="20"/>
      <c r="I87" s="22">
        <f t="shared" si="40"/>
        <v>1</v>
      </c>
      <c r="J87" s="22">
        <f t="shared" si="41"/>
        <v>188.15017571889996</v>
      </c>
      <c r="K87" s="22">
        <f>SUMPRODUCT(LARGE((O87, Q87, S87, U87, W87, Y87, AA87, AC87, AE87, AG87, AI87, AK87, AM87, AO87, AQ87, AS87),{1;2;3;4;5}))</f>
        <v>188.15017571889996</v>
      </c>
      <c r="L87" s="22" t="str">
        <f t="shared" si="42"/>
        <v/>
      </c>
      <c r="M87" s="22">
        <f t="shared" si="43"/>
        <v>188.15017571889996</v>
      </c>
      <c r="N87" s="22"/>
      <c r="O87" s="22">
        <f t="shared" si="44"/>
        <v>0</v>
      </c>
      <c r="P87" s="22"/>
      <c r="Q87" s="22">
        <f t="shared" si="45"/>
        <v>0</v>
      </c>
      <c r="R87" s="22">
        <v>9</v>
      </c>
      <c r="S87" s="22">
        <f t="shared" si="46"/>
        <v>188.15017571889996</v>
      </c>
      <c r="T87" s="22"/>
      <c r="U87" s="22">
        <f t="shared" si="47"/>
        <v>0</v>
      </c>
      <c r="V87" s="22"/>
      <c r="W87" s="22">
        <f t="shared" si="48"/>
        <v>0</v>
      </c>
      <c r="X87" s="22"/>
      <c r="Y87" s="22">
        <f t="shared" si="49"/>
        <v>0</v>
      </c>
      <c r="Z87" s="22"/>
      <c r="AA87" s="22">
        <f t="shared" si="50"/>
        <v>0</v>
      </c>
      <c r="AB87" s="22"/>
      <c r="AC87" s="22">
        <f t="shared" si="51"/>
        <v>0</v>
      </c>
      <c r="AD87" s="22"/>
      <c r="AE87" s="22">
        <f t="shared" si="52"/>
        <v>0</v>
      </c>
      <c r="AF87" s="22"/>
      <c r="AG87" s="22">
        <f t="shared" si="53"/>
        <v>0</v>
      </c>
      <c r="AH87" s="22"/>
      <c r="AI87" s="22">
        <f t="shared" si="54"/>
        <v>0</v>
      </c>
      <c r="AJ87" s="22"/>
      <c r="AK87" s="22">
        <f t="shared" si="55"/>
        <v>0</v>
      </c>
      <c r="AL87" s="22"/>
      <c r="AM87" s="22">
        <f t="shared" si="56"/>
        <v>0</v>
      </c>
      <c r="AN87" s="22"/>
      <c r="AO87" s="22">
        <f t="shared" si="57"/>
        <v>0</v>
      </c>
      <c r="AP87" s="22"/>
      <c r="AQ87" s="22">
        <f t="shared" si="58"/>
        <v>0</v>
      </c>
      <c r="AR87" s="22"/>
      <c r="AS87" s="22">
        <f t="shared" si="59"/>
        <v>0</v>
      </c>
    </row>
    <row r="88" spans="1:45" x14ac:dyDescent="0.2">
      <c r="A88" s="17">
        <v>84</v>
      </c>
      <c r="B88" s="18" t="s">
        <v>225</v>
      </c>
      <c r="C88" s="18" t="s">
        <v>226</v>
      </c>
      <c r="D88" s="17" t="s">
        <v>48</v>
      </c>
      <c r="E88" s="18" t="s">
        <v>78</v>
      </c>
      <c r="F88" s="17">
        <v>2</v>
      </c>
      <c r="G88" s="18" t="s">
        <v>67</v>
      </c>
      <c r="H88" s="17"/>
      <c r="I88" s="19">
        <f t="shared" si="40"/>
        <v>1</v>
      </c>
      <c r="J88" s="19">
        <f t="shared" si="41"/>
        <v>155.35766232259266</v>
      </c>
      <c r="K88" s="19">
        <f>SUMPRODUCT(LARGE((O88, Q88, S88, U88, W88, Y88, AA88, AC88, AE88, AG88, AI88, AK88, AM88, AO88, AQ88, AS88),{1;2;3;4;5}))</f>
        <v>155.35766232259266</v>
      </c>
      <c r="L88" s="19" t="str">
        <f t="shared" si="42"/>
        <v/>
      </c>
      <c r="M88" s="19">
        <f t="shared" si="43"/>
        <v>155.35766232259266</v>
      </c>
      <c r="N88" s="19"/>
      <c r="O88" s="19">
        <f t="shared" si="44"/>
        <v>0</v>
      </c>
      <c r="P88" s="19"/>
      <c r="Q88" s="19">
        <f t="shared" si="45"/>
        <v>0</v>
      </c>
      <c r="R88" s="19"/>
      <c r="S88" s="19">
        <f t="shared" si="46"/>
        <v>0</v>
      </c>
      <c r="T88" s="19"/>
      <c r="U88" s="19">
        <f t="shared" si="47"/>
        <v>0</v>
      </c>
      <c r="V88" s="19"/>
      <c r="W88" s="19">
        <f t="shared" si="48"/>
        <v>0</v>
      </c>
      <c r="X88" s="19"/>
      <c r="Y88" s="19">
        <f t="shared" si="49"/>
        <v>0</v>
      </c>
      <c r="Z88" s="19"/>
      <c r="AA88" s="19">
        <f t="shared" si="50"/>
        <v>0</v>
      </c>
      <c r="AB88" s="19"/>
      <c r="AC88" s="19">
        <f t="shared" si="51"/>
        <v>0</v>
      </c>
      <c r="AD88" s="19"/>
      <c r="AE88" s="19">
        <f t="shared" si="52"/>
        <v>0</v>
      </c>
      <c r="AF88" s="19"/>
      <c r="AG88" s="19">
        <f t="shared" si="53"/>
        <v>0</v>
      </c>
      <c r="AH88" s="19">
        <v>15</v>
      </c>
      <c r="AI88" s="19">
        <f t="shared" si="54"/>
        <v>155.35766232259266</v>
      </c>
      <c r="AJ88" s="19"/>
      <c r="AK88" s="19">
        <f t="shared" si="55"/>
        <v>0</v>
      </c>
      <c r="AL88" s="19"/>
      <c r="AM88" s="19">
        <f t="shared" si="56"/>
        <v>0</v>
      </c>
      <c r="AN88" s="19"/>
      <c r="AO88" s="19">
        <f t="shared" si="57"/>
        <v>0</v>
      </c>
      <c r="AP88" s="19"/>
      <c r="AQ88" s="19">
        <f t="shared" si="58"/>
        <v>0</v>
      </c>
      <c r="AR88" s="19"/>
      <c r="AS88" s="19">
        <f t="shared" si="59"/>
        <v>0</v>
      </c>
    </row>
    <row r="89" spans="1:45" x14ac:dyDescent="0.2">
      <c r="A89" s="20">
        <v>85</v>
      </c>
      <c r="B89" s="21" t="s">
        <v>227</v>
      </c>
      <c r="C89" s="21" t="s">
        <v>228</v>
      </c>
      <c r="D89" s="20" t="s">
        <v>48</v>
      </c>
      <c r="E89" s="21" t="s">
        <v>106</v>
      </c>
      <c r="F89" s="20">
        <v>1</v>
      </c>
      <c r="G89" s="21" t="s">
        <v>50</v>
      </c>
      <c r="H89" s="20"/>
      <c r="I89" s="22">
        <f t="shared" si="40"/>
        <v>1</v>
      </c>
      <c r="J89" s="22">
        <f t="shared" si="41"/>
        <v>152.15252244738122</v>
      </c>
      <c r="K89" s="22">
        <f>SUMPRODUCT(LARGE((O89, Q89, S89, U89, W89, Y89, AA89, AC89, AE89, AG89, AI89, AK89, AM89, AO89, AQ89, AS89),{1;2;3;4;5}))</f>
        <v>152.15252244738122</v>
      </c>
      <c r="L89" s="22" t="str">
        <f t="shared" si="42"/>
        <v/>
      </c>
      <c r="M89" s="22">
        <f t="shared" si="43"/>
        <v>152.15252244738122</v>
      </c>
      <c r="N89" s="22"/>
      <c r="O89" s="22">
        <f t="shared" si="44"/>
        <v>0</v>
      </c>
      <c r="P89" s="22"/>
      <c r="Q89" s="22">
        <f t="shared" si="45"/>
        <v>0</v>
      </c>
      <c r="R89" s="22"/>
      <c r="S89" s="22">
        <f t="shared" si="46"/>
        <v>0</v>
      </c>
      <c r="T89" s="22"/>
      <c r="U89" s="22">
        <f t="shared" si="47"/>
        <v>0</v>
      </c>
      <c r="V89" s="22">
        <v>16</v>
      </c>
      <c r="W89" s="22">
        <f t="shared" si="48"/>
        <v>152.15252244738122</v>
      </c>
      <c r="X89" s="22"/>
      <c r="Y89" s="22">
        <f t="shared" si="49"/>
        <v>0</v>
      </c>
      <c r="Z89" s="22"/>
      <c r="AA89" s="22">
        <f t="shared" si="50"/>
        <v>0</v>
      </c>
      <c r="AB89" s="22"/>
      <c r="AC89" s="22">
        <f t="shared" si="51"/>
        <v>0</v>
      </c>
      <c r="AD89" s="22"/>
      <c r="AE89" s="22">
        <f t="shared" si="52"/>
        <v>0</v>
      </c>
      <c r="AF89" s="22"/>
      <c r="AG89" s="22">
        <f t="shared" si="53"/>
        <v>0</v>
      </c>
      <c r="AH89" s="22"/>
      <c r="AI89" s="22">
        <f t="shared" si="54"/>
        <v>0</v>
      </c>
      <c r="AJ89" s="22"/>
      <c r="AK89" s="22">
        <f t="shared" si="55"/>
        <v>0</v>
      </c>
      <c r="AL89" s="22"/>
      <c r="AM89" s="22">
        <f t="shared" si="56"/>
        <v>0</v>
      </c>
      <c r="AN89" s="22"/>
      <c r="AO89" s="22">
        <f t="shared" si="57"/>
        <v>0</v>
      </c>
      <c r="AP89" s="22"/>
      <c r="AQ89" s="22">
        <f t="shared" si="58"/>
        <v>0</v>
      </c>
      <c r="AR89" s="22"/>
      <c r="AS89" s="22">
        <f t="shared" si="59"/>
        <v>0</v>
      </c>
    </row>
    <row r="90" spans="1:45" x14ac:dyDescent="0.2">
      <c r="A90" s="17">
        <v>86</v>
      </c>
      <c r="B90" s="18" t="s">
        <v>229</v>
      </c>
      <c r="C90" s="18" t="s">
        <v>230</v>
      </c>
      <c r="D90" s="17" t="s">
        <v>48</v>
      </c>
      <c r="E90" s="18" t="s">
        <v>53</v>
      </c>
      <c r="F90" s="17">
        <v>1</v>
      </c>
      <c r="G90" s="18" t="s">
        <v>67</v>
      </c>
      <c r="H90" s="17"/>
      <c r="I90" s="19">
        <f t="shared" si="40"/>
        <v>1</v>
      </c>
      <c r="J90" s="19">
        <f t="shared" si="41"/>
        <v>141.12402912463494</v>
      </c>
      <c r="K90" s="19">
        <f>SUMPRODUCT(LARGE((O90, Q90, S90, U90, W90, Y90, AA90, AC90, AE90, AG90, AI90, AK90, AM90, AO90, AQ90, AS90),{1;2;3;4;5}))</f>
        <v>141.12402912463494</v>
      </c>
      <c r="L90" s="19" t="str">
        <f t="shared" si="42"/>
        <v>J</v>
      </c>
      <c r="M90" s="19">
        <f t="shared" si="43"/>
        <v>148.18023058086669</v>
      </c>
      <c r="N90" s="19"/>
      <c r="O90" s="19">
        <f t="shared" si="44"/>
        <v>0</v>
      </c>
      <c r="P90" s="19"/>
      <c r="Q90" s="19">
        <f t="shared" si="45"/>
        <v>0</v>
      </c>
      <c r="R90" s="19"/>
      <c r="S90" s="19">
        <f t="shared" si="46"/>
        <v>0</v>
      </c>
      <c r="T90" s="19"/>
      <c r="U90" s="19">
        <f t="shared" si="47"/>
        <v>0</v>
      </c>
      <c r="V90" s="19"/>
      <c r="W90" s="19">
        <f t="shared" si="48"/>
        <v>0</v>
      </c>
      <c r="X90" s="19"/>
      <c r="Y90" s="19">
        <f t="shared" si="49"/>
        <v>0</v>
      </c>
      <c r="Z90" s="19"/>
      <c r="AA90" s="19">
        <f t="shared" si="50"/>
        <v>0</v>
      </c>
      <c r="AB90" s="19"/>
      <c r="AC90" s="19">
        <f t="shared" si="51"/>
        <v>0</v>
      </c>
      <c r="AD90" s="19"/>
      <c r="AE90" s="19">
        <f t="shared" si="52"/>
        <v>0</v>
      </c>
      <c r="AF90" s="19"/>
      <c r="AG90" s="19">
        <f t="shared" si="53"/>
        <v>0</v>
      </c>
      <c r="AH90" s="19"/>
      <c r="AI90" s="19">
        <f t="shared" si="54"/>
        <v>0</v>
      </c>
      <c r="AJ90" s="19">
        <v>72</v>
      </c>
      <c r="AK90" s="19">
        <f t="shared" si="55"/>
        <v>141.12402912463494</v>
      </c>
      <c r="AL90" s="19"/>
      <c r="AM90" s="19">
        <f t="shared" si="56"/>
        <v>0</v>
      </c>
      <c r="AN90" s="19"/>
      <c r="AO90" s="19">
        <f t="shared" si="57"/>
        <v>0</v>
      </c>
      <c r="AP90" s="19"/>
      <c r="AQ90" s="19">
        <f t="shared" si="58"/>
        <v>0</v>
      </c>
      <c r="AR90" s="19"/>
      <c r="AS90" s="19">
        <f t="shared" si="59"/>
        <v>0</v>
      </c>
    </row>
    <row r="91" spans="1:45" x14ac:dyDescent="0.2">
      <c r="A91" s="20">
        <v>87</v>
      </c>
      <c r="B91" s="21" t="s">
        <v>231</v>
      </c>
      <c r="C91" s="21" t="s">
        <v>232</v>
      </c>
      <c r="D91" s="20" t="s">
        <v>48</v>
      </c>
      <c r="E91" s="21" t="s">
        <v>106</v>
      </c>
      <c r="F91" s="20">
        <v>1</v>
      </c>
      <c r="G91" s="21" t="s">
        <v>50</v>
      </c>
      <c r="H91" s="20"/>
      <c r="I91" s="22">
        <f t="shared" si="40"/>
        <v>1</v>
      </c>
      <c r="J91" s="22">
        <f t="shared" si="41"/>
        <v>125.82358372503199</v>
      </c>
      <c r="K91" s="22">
        <f>SUMPRODUCT(LARGE((O91, Q91, S91, U91, W91, Y91, AA91, AC91, AE91, AG91, AI91, AK91, AM91, AO91, AQ91, AS91),{1;2;3;4;5}))</f>
        <v>125.82358372503199</v>
      </c>
      <c r="L91" s="22" t="str">
        <f t="shared" si="42"/>
        <v/>
      </c>
      <c r="M91" s="22">
        <f t="shared" si="43"/>
        <v>125.82358372503199</v>
      </c>
      <c r="N91" s="22"/>
      <c r="O91" s="22">
        <f t="shared" si="44"/>
        <v>0</v>
      </c>
      <c r="P91" s="22"/>
      <c r="Q91" s="22">
        <f t="shared" si="45"/>
        <v>0</v>
      </c>
      <c r="R91" s="22"/>
      <c r="S91" s="22">
        <f t="shared" si="46"/>
        <v>0</v>
      </c>
      <c r="T91" s="22"/>
      <c r="U91" s="22">
        <f t="shared" si="47"/>
        <v>0</v>
      </c>
      <c r="V91" s="22">
        <v>17</v>
      </c>
      <c r="W91" s="22">
        <f t="shared" si="48"/>
        <v>125.82358372503199</v>
      </c>
      <c r="X91" s="22"/>
      <c r="Y91" s="22">
        <f t="shared" si="49"/>
        <v>0</v>
      </c>
      <c r="Z91" s="22"/>
      <c r="AA91" s="22">
        <f t="shared" si="50"/>
        <v>0</v>
      </c>
      <c r="AB91" s="22"/>
      <c r="AC91" s="22">
        <f t="shared" si="51"/>
        <v>0</v>
      </c>
      <c r="AD91" s="22"/>
      <c r="AE91" s="22">
        <f t="shared" si="52"/>
        <v>0</v>
      </c>
      <c r="AF91" s="22"/>
      <c r="AG91" s="22">
        <f t="shared" si="53"/>
        <v>0</v>
      </c>
      <c r="AH91" s="22"/>
      <c r="AI91" s="22">
        <f t="shared" si="54"/>
        <v>0</v>
      </c>
      <c r="AJ91" s="22"/>
      <c r="AK91" s="22">
        <f t="shared" si="55"/>
        <v>0</v>
      </c>
      <c r="AL91" s="22"/>
      <c r="AM91" s="22">
        <f t="shared" si="56"/>
        <v>0</v>
      </c>
      <c r="AN91" s="22"/>
      <c r="AO91" s="22">
        <f t="shared" si="57"/>
        <v>0</v>
      </c>
      <c r="AP91" s="22"/>
      <c r="AQ91" s="22">
        <f t="shared" si="58"/>
        <v>0</v>
      </c>
      <c r="AR91" s="22"/>
      <c r="AS91" s="22">
        <f t="shared" si="59"/>
        <v>0</v>
      </c>
    </row>
    <row r="92" spans="1:45" x14ac:dyDescent="0.2">
      <c r="A92" s="23">
        <v>88</v>
      </c>
      <c r="B92" s="24" t="s">
        <v>233</v>
      </c>
      <c r="C92" s="24" t="s">
        <v>234</v>
      </c>
      <c r="D92" s="23" t="s">
        <v>48</v>
      </c>
      <c r="E92" s="24" t="s">
        <v>53</v>
      </c>
      <c r="F92" s="23">
        <v>1</v>
      </c>
      <c r="G92" s="24" t="s">
        <v>50</v>
      </c>
      <c r="H92" s="23"/>
      <c r="I92" s="25">
        <f t="shared" si="40"/>
        <v>1</v>
      </c>
      <c r="J92" s="25">
        <f t="shared" si="41"/>
        <v>120.30515519538676</v>
      </c>
      <c r="K92" s="25">
        <f>SUMPRODUCT(LARGE((O92, Q92, S92, U92, W92, Y92, AA92, AC92, AE92, AG92, AI92, AK92, AM92, AO92, AQ92, AS92),{1;2;3;4;5}))</f>
        <v>120.30515519538676</v>
      </c>
      <c r="L92" s="25" t="str">
        <f t="shared" si="42"/>
        <v/>
      </c>
      <c r="M92" s="25">
        <f t="shared" si="43"/>
        <v>120.30515519538676</v>
      </c>
      <c r="N92" s="25"/>
      <c r="O92" s="25">
        <f t="shared" si="44"/>
        <v>0</v>
      </c>
      <c r="P92" s="25"/>
      <c r="Q92" s="25">
        <f t="shared" si="45"/>
        <v>0</v>
      </c>
      <c r="R92" s="25"/>
      <c r="S92" s="25">
        <f t="shared" si="46"/>
        <v>0</v>
      </c>
      <c r="T92" s="25"/>
      <c r="U92" s="25">
        <f t="shared" si="47"/>
        <v>0</v>
      </c>
      <c r="V92" s="25"/>
      <c r="W92" s="25">
        <f t="shared" si="48"/>
        <v>0</v>
      </c>
      <c r="X92" s="25"/>
      <c r="Y92" s="25">
        <f t="shared" si="49"/>
        <v>0</v>
      </c>
      <c r="Z92" s="25"/>
      <c r="AA92" s="25">
        <f t="shared" si="50"/>
        <v>0</v>
      </c>
      <c r="AB92" s="25"/>
      <c r="AC92" s="25">
        <f t="shared" si="51"/>
        <v>0</v>
      </c>
      <c r="AD92" s="25"/>
      <c r="AE92" s="25">
        <f t="shared" si="52"/>
        <v>0</v>
      </c>
      <c r="AF92" s="25"/>
      <c r="AG92" s="25">
        <f t="shared" si="53"/>
        <v>0</v>
      </c>
      <c r="AH92" s="25"/>
      <c r="AI92" s="25">
        <f t="shared" si="54"/>
        <v>0</v>
      </c>
      <c r="AJ92" s="25"/>
      <c r="AK92" s="25">
        <f t="shared" si="55"/>
        <v>0</v>
      </c>
      <c r="AL92" s="25">
        <v>22</v>
      </c>
      <c r="AM92" s="25">
        <f t="shared" si="56"/>
        <v>120.30515519538676</v>
      </c>
      <c r="AN92" s="25"/>
      <c r="AO92" s="25">
        <f t="shared" si="57"/>
        <v>0</v>
      </c>
      <c r="AP92" s="25"/>
      <c r="AQ92" s="25">
        <f t="shared" si="58"/>
        <v>0</v>
      </c>
      <c r="AR92" s="25"/>
      <c r="AS92" s="25">
        <f t="shared" si="59"/>
        <v>0</v>
      </c>
    </row>
  </sheetData>
  <autoFilter ref="A3:M33" xr:uid="{0DB80B4F-8AD8-41A8-B5E4-5F186FA69CA5}"/>
  <conditionalFormatting sqref="A4:AS92">
    <cfRule type="expression" dxfId="0" priority="1">
      <formula>IF($D4="N",TRUE,FALSE)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D07F0-DA93-4B15-BEA3-ACBEA0491166}">
  <sheetPr codeName="Sheet23"/>
  <dimension ref="A1:I11"/>
  <sheetViews>
    <sheetView workbookViewId="0">
      <selection activeCell="G5" sqref="G5"/>
    </sheetView>
  </sheetViews>
  <sheetFormatPr defaultRowHeight="12.75" x14ac:dyDescent="0.2"/>
  <cols>
    <col min="1" max="1" width="7.33203125" style="3" customWidth="1"/>
    <col min="2" max="7" width="30.83203125" style="2" customWidth="1"/>
    <col min="8" max="8" width="25.33203125" style="2" customWidth="1"/>
    <col min="9" max="16384" width="9.33203125" style="2"/>
  </cols>
  <sheetData>
    <row r="1" spans="1:9" ht="23.1" customHeight="1" x14ac:dyDescent="0.2">
      <c r="A1" s="28" t="s">
        <v>235</v>
      </c>
      <c r="B1" s="29"/>
      <c r="C1" s="29"/>
      <c r="D1" s="29"/>
      <c r="E1" s="29"/>
      <c r="F1" s="29"/>
      <c r="G1" s="29"/>
      <c r="H1" s="29"/>
      <c r="I1" s="30"/>
    </row>
    <row r="2" spans="1:9" x14ac:dyDescent="0.2">
      <c r="A2" s="31" t="s">
        <v>236</v>
      </c>
      <c r="B2" s="30"/>
      <c r="C2" s="30"/>
      <c r="D2" s="30"/>
      <c r="E2" s="30"/>
      <c r="F2" s="30"/>
      <c r="G2" s="30"/>
      <c r="H2" s="30"/>
      <c r="I2" s="30"/>
    </row>
    <row r="3" spans="1:9" x14ac:dyDescent="0.2">
      <c r="A3" s="32"/>
      <c r="B3" s="30"/>
      <c r="C3" s="30"/>
      <c r="D3" s="30"/>
      <c r="E3" s="30"/>
      <c r="F3" s="30"/>
      <c r="G3" s="30"/>
      <c r="H3" s="30"/>
      <c r="I3" s="30"/>
    </row>
    <row r="4" spans="1:9" x14ac:dyDescent="0.2">
      <c r="A4" s="33" t="s">
        <v>32</v>
      </c>
      <c r="B4" s="34" t="s">
        <v>237</v>
      </c>
      <c r="C4" s="34" t="s">
        <v>238</v>
      </c>
      <c r="D4" s="34" t="s">
        <v>50</v>
      </c>
      <c r="E4" s="34" t="s">
        <v>67</v>
      </c>
      <c r="F4" s="34" t="s">
        <v>39</v>
      </c>
      <c r="G4" s="34" t="s">
        <v>239</v>
      </c>
      <c r="H4" s="34" t="s">
        <v>36</v>
      </c>
      <c r="I4" s="30"/>
    </row>
    <row r="5" spans="1:9" x14ac:dyDescent="0.2">
      <c r="A5" s="35">
        <v>1</v>
      </c>
      <c r="B5" s="36" t="s">
        <v>46</v>
      </c>
      <c r="C5" s="36" t="s">
        <v>62</v>
      </c>
      <c r="D5" s="36" t="s">
        <v>46</v>
      </c>
      <c r="E5" s="36" t="s">
        <v>65</v>
      </c>
      <c r="F5" s="36" t="s">
        <v>170</v>
      </c>
      <c r="G5" s="36" t="s">
        <v>240</v>
      </c>
      <c r="H5" s="36" t="s">
        <v>49</v>
      </c>
      <c r="I5" s="30"/>
    </row>
    <row r="6" spans="1:9" x14ac:dyDescent="0.2">
      <c r="A6" s="35">
        <v>2</v>
      </c>
      <c r="B6" s="36" t="s">
        <v>51</v>
      </c>
      <c r="C6" s="36" t="s">
        <v>85</v>
      </c>
      <c r="D6" s="36" t="s">
        <v>51</v>
      </c>
      <c r="E6" s="36" t="s">
        <v>68</v>
      </c>
      <c r="F6" s="36"/>
      <c r="G6" s="36" t="s">
        <v>241</v>
      </c>
      <c r="H6" s="36" t="s">
        <v>53</v>
      </c>
      <c r="I6" s="30"/>
    </row>
    <row r="7" spans="1:9" x14ac:dyDescent="0.2">
      <c r="A7" s="35">
        <v>3</v>
      </c>
      <c r="B7" s="36" t="s">
        <v>58</v>
      </c>
      <c r="C7" s="36" t="s">
        <v>94</v>
      </c>
      <c r="D7" s="36" t="s">
        <v>58</v>
      </c>
      <c r="E7" s="36" t="s">
        <v>76</v>
      </c>
      <c r="F7" s="36"/>
      <c r="G7" s="36" t="s">
        <v>242</v>
      </c>
      <c r="H7" s="36" t="s">
        <v>89</v>
      </c>
      <c r="I7" s="30"/>
    </row>
    <row r="8" spans="1:9" x14ac:dyDescent="0.2">
      <c r="A8" s="35">
        <v>4</v>
      </c>
      <c r="B8" s="36" t="s">
        <v>62</v>
      </c>
      <c r="C8" s="36" t="s">
        <v>119</v>
      </c>
      <c r="D8" s="36" t="s">
        <v>70</v>
      </c>
      <c r="E8" s="36" t="s">
        <v>79</v>
      </c>
      <c r="F8" s="36"/>
      <c r="G8" s="36" t="s">
        <v>243</v>
      </c>
      <c r="H8" s="36" t="s">
        <v>78</v>
      </c>
      <c r="I8" s="30"/>
    </row>
    <row r="9" spans="1:9" x14ac:dyDescent="0.2">
      <c r="A9" s="35">
        <v>5</v>
      </c>
      <c r="B9" s="36" t="s">
        <v>65</v>
      </c>
      <c r="C9" s="36"/>
      <c r="D9" s="36" t="s">
        <v>72</v>
      </c>
      <c r="E9" s="36" t="s">
        <v>81</v>
      </c>
      <c r="F9" s="36"/>
      <c r="G9" s="36" t="s">
        <v>244</v>
      </c>
      <c r="H9" s="36" t="s">
        <v>106</v>
      </c>
      <c r="I9" s="30"/>
    </row>
    <row r="10" spans="1:9" x14ac:dyDescent="0.2">
      <c r="A10" s="32"/>
      <c r="B10" s="30"/>
      <c r="C10" s="30"/>
      <c r="D10" s="30"/>
      <c r="E10" s="30"/>
      <c r="F10" s="30"/>
      <c r="G10" s="30"/>
      <c r="H10" s="30"/>
      <c r="I10" s="30"/>
    </row>
    <row r="11" spans="1:9" x14ac:dyDescent="0.2">
      <c r="A11" s="32"/>
      <c r="B11" s="30"/>
      <c r="C11" s="30"/>
      <c r="D11" s="30"/>
      <c r="E11" s="30"/>
      <c r="F11" s="30"/>
      <c r="G11" s="30"/>
      <c r="H11" s="30"/>
      <c r="I11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9A55F-F137-45F9-B07F-BCA47F87C672}">
  <sheetPr codeName="Sheet1"/>
  <dimension ref="A1:H22"/>
  <sheetViews>
    <sheetView zoomScaleNormal="100" workbookViewId="0">
      <pane ySplit="3" topLeftCell="A4" activePane="bottomLeft" state="frozen"/>
      <selection activeCell="P2" sqref="P2"/>
      <selection pane="bottomLeft" activeCell="G18" sqref="G18"/>
    </sheetView>
  </sheetViews>
  <sheetFormatPr defaultRowHeight="11.25" x14ac:dyDescent="0.2"/>
  <cols>
    <col min="2" max="2" width="32" customWidth="1"/>
    <col min="3" max="3" width="27.5" customWidth="1"/>
    <col min="4" max="4" width="16.33203125" customWidth="1"/>
    <col min="5" max="5" width="8.6640625" style="38" customWidth="1"/>
    <col min="6" max="6" width="8.5" style="38" customWidth="1"/>
    <col min="7" max="7" width="15.33203125" style="38" customWidth="1"/>
  </cols>
  <sheetData>
    <row r="1" spans="1:8" ht="15.75" x14ac:dyDescent="0.25">
      <c r="A1" s="37">
        <v>2026</v>
      </c>
    </row>
    <row r="2" spans="1:8" ht="12.75" x14ac:dyDescent="0.2">
      <c r="G2" s="39">
        <f>AVERAGE(G4:G19)</f>
        <v>24</v>
      </c>
      <c r="H2" s="40" t="s">
        <v>245</v>
      </c>
    </row>
    <row r="3" spans="1:8" ht="25.5" x14ac:dyDescent="0.2">
      <c r="A3" s="41" t="s">
        <v>246</v>
      </c>
      <c r="B3" s="42" t="s">
        <v>247</v>
      </c>
      <c r="C3" s="42" t="s">
        <v>248</v>
      </c>
      <c r="D3" s="42" t="s">
        <v>249</v>
      </c>
      <c r="E3" s="41" t="s">
        <v>250</v>
      </c>
      <c r="F3" s="43" t="s">
        <v>37</v>
      </c>
      <c r="G3" s="41" t="s">
        <v>251</v>
      </c>
      <c r="H3" s="44" t="s">
        <v>252</v>
      </c>
    </row>
    <row r="4" spans="1:8" ht="12.75" x14ac:dyDescent="0.2">
      <c r="A4" s="45">
        <v>1</v>
      </c>
      <c r="B4" s="46" t="s">
        <v>0</v>
      </c>
      <c r="C4" s="47" t="s">
        <v>253</v>
      </c>
      <c r="D4" s="47" t="s">
        <v>254</v>
      </c>
      <c r="E4" s="48">
        <v>1</v>
      </c>
      <c r="F4" s="49">
        <v>2</v>
      </c>
      <c r="G4" s="49">
        <v>6</v>
      </c>
      <c r="H4" s="50" t="s">
        <v>255</v>
      </c>
    </row>
    <row r="5" spans="1:8" ht="12.75" x14ac:dyDescent="0.2">
      <c r="A5" s="45">
        <v>2</v>
      </c>
      <c r="B5" s="46" t="s">
        <v>1</v>
      </c>
      <c r="C5" s="47" t="s">
        <v>256</v>
      </c>
      <c r="D5" s="47" t="s">
        <v>257</v>
      </c>
      <c r="E5" s="48">
        <v>1</v>
      </c>
      <c r="F5" s="49">
        <v>1</v>
      </c>
      <c r="G5" s="49">
        <v>18</v>
      </c>
      <c r="H5" s="50" t="s">
        <v>258</v>
      </c>
    </row>
    <row r="6" spans="1:8" ht="12.75" x14ac:dyDescent="0.2">
      <c r="A6" s="45">
        <v>3</v>
      </c>
      <c r="B6" s="46" t="s">
        <v>2</v>
      </c>
      <c r="C6" s="47" t="s">
        <v>259</v>
      </c>
      <c r="D6" s="47" t="s">
        <v>260</v>
      </c>
      <c r="E6" s="48">
        <v>1</v>
      </c>
      <c r="F6" s="49">
        <v>2</v>
      </c>
      <c r="G6" s="49">
        <v>11</v>
      </c>
      <c r="H6" s="50" t="s">
        <v>261</v>
      </c>
    </row>
    <row r="7" spans="1:8" ht="12.75" x14ac:dyDescent="0.2">
      <c r="A7" s="45">
        <v>4</v>
      </c>
      <c r="B7" s="46" t="s">
        <v>3</v>
      </c>
      <c r="C7" s="47" t="s">
        <v>262</v>
      </c>
      <c r="D7" s="47" t="s">
        <v>263</v>
      </c>
      <c r="E7" s="48">
        <v>1.25</v>
      </c>
      <c r="F7" s="49">
        <v>3</v>
      </c>
      <c r="G7" s="49">
        <v>26</v>
      </c>
      <c r="H7" s="50" t="s">
        <v>264</v>
      </c>
    </row>
    <row r="8" spans="1:8" ht="12.75" x14ac:dyDescent="0.2">
      <c r="A8" s="45">
        <v>5</v>
      </c>
      <c r="B8" s="47" t="s">
        <v>4</v>
      </c>
      <c r="C8" s="47" t="s">
        <v>265</v>
      </c>
      <c r="D8" s="47" t="s">
        <v>266</v>
      </c>
      <c r="E8" s="48">
        <v>1</v>
      </c>
      <c r="F8" s="49">
        <v>1</v>
      </c>
      <c r="G8" s="49">
        <v>18</v>
      </c>
      <c r="H8" s="50" t="s">
        <v>267</v>
      </c>
    </row>
    <row r="9" spans="1:8" ht="12.75" x14ac:dyDescent="0.2">
      <c r="A9" s="45">
        <v>6</v>
      </c>
      <c r="B9" s="47" t="s">
        <v>5</v>
      </c>
      <c r="C9" s="47" t="s">
        <v>268</v>
      </c>
      <c r="D9" s="47" t="s">
        <v>269</v>
      </c>
      <c r="E9" s="48">
        <v>1.25</v>
      </c>
      <c r="F9" s="49">
        <v>3</v>
      </c>
      <c r="G9" s="49">
        <v>24</v>
      </c>
      <c r="H9" s="50" t="s">
        <v>270</v>
      </c>
    </row>
    <row r="10" spans="1:8" ht="12.75" x14ac:dyDescent="0.2">
      <c r="A10" s="45">
        <v>7</v>
      </c>
      <c r="B10" s="47" t="s">
        <v>6</v>
      </c>
      <c r="C10" s="47" t="s">
        <v>271</v>
      </c>
      <c r="D10" s="47" t="s">
        <v>272</v>
      </c>
      <c r="E10" s="48">
        <v>1</v>
      </c>
      <c r="F10" s="49">
        <v>2</v>
      </c>
      <c r="G10" s="49">
        <v>15</v>
      </c>
      <c r="H10" s="50"/>
    </row>
    <row r="11" spans="1:8" ht="12.75" x14ac:dyDescent="0.2">
      <c r="A11" s="45">
        <v>8</v>
      </c>
      <c r="B11" s="47" t="s">
        <v>7</v>
      </c>
      <c r="C11" s="47" t="s">
        <v>273</v>
      </c>
      <c r="D11" s="47" t="s">
        <v>274</v>
      </c>
      <c r="E11" s="48">
        <v>1</v>
      </c>
      <c r="F11" s="51">
        <v>2</v>
      </c>
      <c r="G11" s="49">
        <v>20</v>
      </c>
      <c r="H11" s="50"/>
    </row>
    <row r="12" spans="1:8" ht="12.75" x14ac:dyDescent="0.2">
      <c r="A12" s="45">
        <v>9</v>
      </c>
      <c r="B12" s="47" t="s">
        <v>8</v>
      </c>
      <c r="C12" s="47" t="s">
        <v>253</v>
      </c>
      <c r="D12" s="47" t="s">
        <v>275</v>
      </c>
      <c r="E12" s="48">
        <v>1.25</v>
      </c>
      <c r="F12" s="49">
        <v>2</v>
      </c>
      <c r="G12" s="49">
        <v>25</v>
      </c>
      <c r="H12" s="50"/>
    </row>
    <row r="13" spans="1:8" ht="12.75" x14ac:dyDescent="0.2">
      <c r="A13" s="45">
        <v>10</v>
      </c>
      <c r="B13" s="46" t="s">
        <v>9</v>
      </c>
      <c r="C13" s="47" t="s">
        <v>276</v>
      </c>
      <c r="D13" s="47" t="s">
        <v>277</v>
      </c>
      <c r="E13" s="48">
        <v>1</v>
      </c>
      <c r="F13" s="49">
        <v>2</v>
      </c>
      <c r="G13" s="49">
        <v>23</v>
      </c>
      <c r="H13" s="50"/>
    </row>
    <row r="14" spans="1:8" ht="12.75" x14ac:dyDescent="0.2">
      <c r="A14" s="45">
        <v>11</v>
      </c>
      <c r="B14" s="46" t="s">
        <v>10</v>
      </c>
      <c r="C14" s="47" t="s">
        <v>278</v>
      </c>
      <c r="D14" s="47" t="s">
        <v>279</v>
      </c>
      <c r="E14" s="48">
        <v>1</v>
      </c>
      <c r="F14" s="49">
        <v>2</v>
      </c>
      <c r="G14" s="49">
        <v>17</v>
      </c>
      <c r="H14" t="s">
        <v>280</v>
      </c>
    </row>
    <row r="15" spans="1:8" ht="12.75" x14ac:dyDescent="0.2">
      <c r="A15" s="45">
        <v>12</v>
      </c>
      <c r="B15" s="46" t="s">
        <v>11</v>
      </c>
      <c r="C15" s="47" t="s">
        <v>281</v>
      </c>
      <c r="D15" s="47" t="s">
        <v>282</v>
      </c>
      <c r="E15" s="48">
        <v>1.25</v>
      </c>
      <c r="F15" s="49">
        <v>3</v>
      </c>
      <c r="G15" s="49">
        <v>74</v>
      </c>
      <c r="H15" s="50" t="s">
        <v>283</v>
      </c>
    </row>
    <row r="16" spans="1:8" ht="12.75" x14ac:dyDescent="0.2">
      <c r="A16" s="45">
        <v>13</v>
      </c>
      <c r="B16" s="46" t="s">
        <v>12</v>
      </c>
      <c r="C16" s="47" t="s">
        <v>284</v>
      </c>
      <c r="D16" s="47" t="s">
        <v>285</v>
      </c>
      <c r="E16" s="48">
        <v>1</v>
      </c>
      <c r="F16" s="49">
        <v>1</v>
      </c>
      <c r="G16" s="49">
        <v>23</v>
      </c>
      <c r="H16" s="50"/>
    </row>
    <row r="17" spans="1:8" ht="12.75" x14ac:dyDescent="0.2">
      <c r="A17" s="45">
        <v>14</v>
      </c>
      <c r="B17" s="46" t="s">
        <v>13</v>
      </c>
      <c r="C17" s="47" t="s">
        <v>286</v>
      </c>
      <c r="D17" s="47" t="s">
        <v>287</v>
      </c>
      <c r="E17" s="48">
        <v>1.25</v>
      </c>
      <c r="F17" s="49">
        <v>1</v>
      </c>
      <c r="G17" s="49">
        <v>45</v>
      </c>
      <c r="H17" s="50"/>
    </row>
    <row r="18" spans="1:8" ht="12.75" x14ac:dyDescent="0.2">
      <c r="A18" s="45">
        <v>15</v>
      </c>
      <c r="B18" s="46" t="s">
        <v>14</v>
      </c>
      <c r="C18" s="47" t="s">
        <v>288</v>
      </c>
      <c r="D18" s="47" t="s">
        <v>289</v>
      </c>
      <c r="E18" s="48">
        <v>1</v>
      </c>
      <c r="F18" s="49">
        <v>1</v>
      </c>
      <c r="G18" s="52" t="s">
        <v>45</v>
      </c>
      <c r="H18" s="46" t="s">
        <v>290</v>
      </c>
    </row>
    <row r="19" spans="1:8" ht="12.75" x14ac:dyDescent="0.2">
      <c r="A19" s="45">
        <v>16</v>
      </c>
      <c r="B19" s="46" t="s">
        <v>15</v>
      </c>
      <c r="C19" s="47" t="s">
        <v>291</v>
      </c>
      <c r="D19" s="47" t="s">
        <v>292</v>
      </c>
      <c r="E19" s="48">
        <v>1</v>
      </c>
      <c r="F19" s="49">
        <v>2</v>
      </c>
      <c r="G19" s="49">
        <v>15</v>
      </c>
      <c r="H19" s="50" t="s">
        <v>293</v>
      </c>
    </row>
    <row r="22" spans="1:8" x14ac:dyDescent="0.2">
      <c r="A22" s="53" t="s">
        <v>294</v>
      </c>
    </row>
  </sheetData>
  <hyperlinks>
    <hyperlink ref="H6" r:id="rId1" xr:uid="{9594BFB3-91B8-40B9-8194-53C44E4C6978}"/>
    <hyperlink ref="H8" r:id="rId2" xr:uid="{DF8818A6-0B19-4D64-BC0D-8C396C33770F}"/>
    <hyperlink ref="H9" r:id="rId3" xr:uid="{DE55AC5D-83DD-4F84-A98F-B16115209C18}"/>
  </hyperlinks>
  <pageMargins left="0.7" right="0.7" top="0.75" bottom="0.75" header="0.3" footer="0.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80AB6-A91C-43FE-939D-06174CBEEE86}">
  <sheetPr codeName="Sheet2"/>
  <dimension ref="A1:O158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5" customWidth="1"/>
    <col min="3" max="3" width="35.83203125" style="55" customWidth="1"/>
    <col min="4" max="4" width="9.83203125" style="45" customWidth="1"/>
    <col min="5" max="9" width="7.33203125" style="56" customWidth="1"/>
    <col min="10" max="15" width="9.33203125" style="56"/>
    <col min="16" max="16384" width="9.33203125" style="78"/>
  </cols>
  <sheetData>
    <row r="1" spans="1:9" x14ac:dyDescent="0.2">
      <c r="A1" s="54" t="s">
        <v>295</v>
      </c>
      <c r="F1" s="56" t="s">
        <v>296</v>
      </c>
    </row>
    <row r="2" spans="1:9" ht="15" customHeight="1" x14ac:dyDescent="0.2">
      <c r="A2" s="55" t="s">
        <v>297</v>
      </c>
      <c r="B2" s="55">
        <v>1</v>
      </c>
      <c r="E2" s="56" t="s">
        <v>298</v>
      </c>
      <c r="F2" s="56">
        <v>7</v>
      </c>
    </row>
    <row r="3" spans="1:9" x14ac:dyDescent="0.2">
      <c r="A3" s="55" t="s">
        <v>247</v>
      </c>
      <c r="B3" s="55" t="s">
        <v>0</v>
      </c>
      <c r="E3" s="56" t="s">
        <v>299</v>
      </c>
      <c r="F3" s="56">
        <v>7</v>
      </c>
    </row>
    <row r="4" spans="1:9" x14ac:dyDescent="0.2">
      <c r="A4" s="55" t="s">
        <v>248</v>
      </c>
      <c r="B4" s="55" t="s">
        <v>253</v>
      </c>
      <c r="E4" s="56" t="s">
        <v>300</v>
      </c>
      <c r="F4" s="56">
        <v>7</v>
      </c>
    </row>
    <row r="5" spans="1:9" x14ac:dyDescent="0.2">
      <c r="A5" s="55" t="s">
        <v>249</v>
      </c>
      <c r="B5" s="55" t="s">
        <v>254</v>
      </c>
    </row>
    <row r="6" spans="1:9" x14ac:dyDescent="0.2">
      <c r="A6" s="55" t="s">
        <v>250</v>
      </c>
      <c r="B6" s="55">
        <v>1</v>
      </c>
    </row>
    <row r="7" spans="1:9" x14ac:dyDescent="0.2">
      <c r="A7" s="55" t="s">
        <v>37</v>
      </c>
      <c r="B7" s="55">
        <v>2</v>
      </c>
    </row>
    <row r="8" spans="1:9" x14ac:dyDescent="0.2">
      <c r="A8" s="55" t="s">
        <v>301</v>
      </c>
      <c r="B8" s="55">
        <v>6</v>
      </c>
      <c r="C8" s="55" t="s">
        <v>302</v>
      </c>
    </row>
    <row r="10" spans="1:9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I10" s="60">
        <v>5</v>
      </c>
    </row>
    <row r="11" spans="1:9" x14ac:dyDescent="0.2">
      <c r="A11" s="61">
        <v>1</v>
      </c>
      <c r="B11" s="62" t="s">
        <v>66</v>
      </c>
      <c r="C11" s="63" t="s">
        <v>65</v>
      </c>
      <c r="D11" s="61">
        <v>6</v>
      </c>
      <c r="E11" s="64">
        <v>1</v>
      </c>
      <c r="F11" s="64">
        <v>1</v>
      </c>
      <c r="G11" s="65">
        <v>-3</v>
      </c>
      <c r="H11" s="64">
        <v>2</v>
      </c>
      <c r="I11" s="64">
        <v>2</v>
      </c>
    </row>
    <row r="12" spans="1:9" x14ac:dyDescent="0.2">
      <c r="A12" s="66">
        <v>2</v>
      </c>
      <c r="B12" s="67" t="s">
        <v>63</v>
      </c>
      <c r="C12" s="68" t="s">
        <v>62</v>
      </c>
      <c r="D12" s="66">
        <v>8</v>
      </c>
      <c r="E12" s="69">
        <v>-3</v>
      </c>
      <c r="F12" s="70">
        <v>2</v>
      </c>
      <c r="G12" s="70">
        <v>2</v>
      </c>
      <c r="H12" s="70">
        <v>3</v>
      </c>
      <c r="I12" s="70">
        <v>1</v>
      </c>
    </row>
    <row r="13" spans="1:9" x14ac:dyDescent="0.2">
      <c r="A13" s="61">
        <v>3</v>
      </c>
      <c r="B13" s="62" t="s">
        <v>69</v>
      </c>
      <c r="C13" s="63" t="s">
        <v>68</v>
      </c>
      <c r="D13" s="61">
        <v>13</v>
      </c>
      <c r="E13" s="64">
        <v>2</v>
      </c>
      <c r="F13" s="64">
        <v>3</v>
      </c>
      <c r="G13" s="64">
        <v>1</v>
      </c>
      <c r="H13" s="64" t="s">
        <v>304</v>
      </c>
      <c r="I13" s="64" t="s">
        <v>300</v>
      </c>
    </row>
    <row r="14" spans="1:9" x14ac:dyDescent="0.2">
      <c r="A14" s="66">
        <v>4</v>
      </c>
      <c r="B14" s="67" t="s">
        <v>80</v>
      </c>
      <c r="C14" s="68" t="s">
        <v>79</v>
      </c>
      <c r="D14" s="66">
        <v>14</v>
      </c>
      <c r="E14" s="70">
        <v>5</v>
      </c>
      <c r="F14" s="70">
        <v>4</v>
      </c>
      <c r="G14" s="70">
        <v>4</v>
      </c>
      <c r="H14" s="70">
        <v>1</v>
      </c>
      <c r="I14" s="70" t="s">
        <v>305</v>
      </c>
    </row>
    <row r="15" spans="1:9" x14ac:dyDescent="0.2">
      <c r="A15" s="61">
        <v>5</v>
      </c>
      <c r="B15" s="62" t="s">
        <v>166</v>
      </c>
      <c r="C15" s="63" t="s">
        <v>165</v>
      </c>
      <c r="D15" s="61">
        <v>17</v>
      </c>
      <c r="E15" s="64">
        <v>4</v>
      </c>
      <c r="F15" s="65">
        <v>-5</v>
      </c>
      <c r="G15" s="64">
        <v>5</v>
      </c>
      <c r="H15" s="64">
        <v>5</v>
      </c>
      <c r="I15" s="64">
        <v>3</v>
      </c>
    </row>
    <row r="16" spans="1:9" x14ac:dyDescent="0.2">
      <c r="A16" s="71">
        <v>6</v>
      </c>
      <c r="B16" s="72" t="s">
        <v>130</v>
      </c>
      <c r="C16" s="73" t="s">
        <v>129</v>
      </c>
      <c r="D16" s="71">
        <v>20</v>
      </c>
      <c r="E16" s="74">
        <v>-6</v>
      </c>
      <c r="F16" s="75">
        <v>6</v>
      </c>
      <c r="G16" s="75">
        <v>6</v>
      </c>
      <c r="H16" s="75">
        <v>4</v>
      </c>
      <c r="I16" s="75">
        <v>4</v>
      </c>
    </row>
    <row r="17" spans="1:4" x14ac:dyDescent="0.2">
      <c r="A17" s="76"/>
      <c r="B17" s="77"/>
      <c r="C17" s="77"/>
      <c r="D17" s="76"/>
    </row>
    <row r="18" spans="1:4" x14ac:dyDescent="0.2">
      <c r="A18" s="76"/>
      <c r="B18" s="77"/>
      <c r="C18" s="77"/>
      <c r="D18" s="76"/>
    </row>
    <row r="19" spans="1:4" x14ac:dyDescent="0.2">
      <c r="A19" s="76"/>
      <c r="B19" s="77"/>
      <c r="C19" s="77"/>
      <c r="D19" s="76"/>
    </row>
    <row r="20" spans="1:4" x14ac:dyDescent="0.2">
      <c r="A20" s="76"/>
      <c r="B20" s="77"/>
      <c r="C20" s="77"/>
      <c r="D20" s="76"/>
    </row>
    <row r="21" spans="1:4" x14ac:dyDescent="0.2">
      <c r="A21" s="76"/>
      <c r="B21" s="77"/>
      <c r="C21" s="77"/>
      <c r="D21" s="76"/>
    </row>
    <row r="22" spans="1:4" x14ac:dyDescent="0.2">
      <c r="A22" s="76"/>
      <c r="B22" s="77"/>
      <c r="C22" s="77"/>
      <c r="D22" s="76"/>
    </row>
    <row r="23" spans="1:4" x14ac:dyDescent="0.2">
      <c r="A23" s="76"/>
      <c r="B23" s="77"/>
      <c r="C23" s="77"/>
      <c r="D23" s="76"/>
    </row>
    <row r="24" spans="1:4" x14ac:dyDescent="0.2">
      <c r="A24" s="76"/>
      <c r="B24" s="77"/>
      <c r="C24" s="77"/>
      <c r="D24" s="76"/>
    </row>
    <row r="25" spans="1:4" x14ac:dyDescent="0.2">
      <c r="A25" s="76"/>
      <c r="B25" s="77"/>
      <c r="C25" s="77"/>
      <c r="D25" s="76"/>
    </row>
    <row r="26" spans="1:4" x14ac:dyDescent="0.2">
      <c r="A26" s="76"/>
      <c r="B26" s="77"/>
      <c r="C26" s="77"/>
      <c r="D26" s="76"/>
    </row>
    <row r="27" spans="1:4" x14ac:dyDescent="0.2">
      <c r="A27" s="76"/>
      <c r="B27" s="77"/>
      <c r="C27" s="77"/>
      <c r="D27" s="76"/>
    </row>
    <row r="28" spans="1:4" x14ac:dyDescent="0.2">
      <c r="A28" s="76"/>
      <c r="B28" s="77"/>
      <c r="C28" s="77"/>
      <c r="D28" s="76"/>
    </row>
    <row r="29" spans="1:4" x14ac:dyDescent="0.2">
      <c r="A29" s="76"/>
      <c r="B29" s="77"/>
      <c r="C29" s="77"/>
      <c r="D29" s="76"/>
    </row>
    <row r="30" spans="1:4" x14ac:dyDescent="0.2">
      <c r="A30" s="76"/>
      <c r="B30" s="77"/>
      <c r="C30" s="77"/>
      <c r="D30" s="76"/>
    </row>
    <row r="31" spans="1:4" x14ac:dyDescent="0.2">
      <c r="A31" s="76"/>
      <c r="B31" s="77"/>
      <c r="C31" s="77"/>
      <c r="D31" s="76"/>
    </row>
    <row r="32" spans="1:4" x14ac:dyDescent="0.2">
      <c r="A32" s="76"/>
      <c r="B32" s="77"/>
      <c r="C32" s="77"/>
      <c r="D32" s="76"/>
    </row>
    <row r="33" spans="1:4" x14ac:dyDescent="0.2">
      <c r="A33" s="76"/>
      <c r="B33" s="77"/>
      <c r="C33" s="77"/>
      <c r="D33" s="76"/>
    </row>
    <row r="34" spans="1:4" x14ac:dyDescent="0.2">
      <c r="A34" s="76"/>
      <c r="B34" s="77"/>
      <c r="C34" s="77"/>
      <c r="D34" s="76"/>
    </row>
    <row r="35" spans="1:4" x14ac:dyDescent="0.2">
      <c r="A35" s="76"/>
      <c r="B35" s="77"/>
      <c r="C35" s="77"/>
      <c r="D35" s="76"/>
    </row>
    <row r="36" spans="1:4" x14ac:dyDescent="0.2">
      <c r="A36" s="76"/>
      <c r="B36" s="77"/>
      <c r="C36" s="77"/>
      <c r="D36" s="76"/>
    </row>
    <row r="37" spans="1:4" x14ac:dyDescent="0.2">
      <c r="A37" s="76"/>
      <c r="B37" s="77"/>
      <c r="C37" s="77"/>
      <c r="D37" s="76"/>
    </row>
    <row r="38" spans="1:4" x14ac:dyDescent="0.2">
      <c r="A38" s="76"/>
      <c r="B38" s="77"/>
      <c r="C38" s="77"/>
      <c r="D38" s="76"/>
    </row>
    <row r="39" spans="1:4" x14ac:dyDescent="0.2">
      <c r="A39" s="76"/>
      <c r="B39" s="77"/>
      <c r="C39" s="77"/>
      <c r="D39" s="76"/>
    </row>
    <row r="40" spans="1:4" x14ac:dyDescent="0.2">
      <c r="A40" s="76"/>
      <c r="B40" s="77"/>
      <c r="C40" s="77"/>
      <c r="D40" s="76"/>
    </row>
    <row r="41" spans="1:4" x14ac:dyDescent="0.2">
      <c r="A41" s="76"/>
      <c r="B41" s="77"/>
      <c r="C41" s="77"/>
      <c r="D41" s="76"/>
    </row>
    <row r="42" spans="1:4" x14ac:dyDescent="0.2">
      <c r="A42" s="76"/>
      <c r="B42" s="77"/>
      <c r="C42" s="77"/>
      <c r="D42" s="76"/>
    </row>
    <row r="43" spans="1:4" x14ac:dyDescent="0.2">
      <c r="A43" s="76"/>
      <c r="B43" s="77"/>
      <c r="C43" s="77"/>
      <c r="D43" s="76"/>
    </row>
    <row r="44" spans="1:4" x14ac:dyDescent="0.2">
      <c r="A44" s="76"/>
      <c r="B44" s="77"/>
      <c r="C44" s="77"/>
      <c r="D44" s="76"/>
    </row>
    <row r="45" spans="1:4" x14ac:dyDescent="0.2">
      <c r="A45" s="76"/>
      <c r="B45" s="77"/>
      <c r="C45" s="77"/>
      <c r="D45" s="76"/>
    </row>
    <row r="46" spans="1:4" x14ac:dyDescent="0.2">
      <c r="A46" s="76"/>
      <c r="B46" s="77"/>
      <c r="C46" s="77"/>
      <c r="D46" s="76"/>
    </row>
    <row r="47" spans="1:4" x14ac:dyDescent="0.2">
      <c r="A47" s="76"/>
      <c r="B47" s="77"/>
      <c r="C47" s="77"/>
      <c r="D47" s="76"/>
    </row>
    <row r="48" spans="1:4" x14ac:dyDescent="0.2">
      <c r="A48" s="76"/>
      <c r="B48" s="77"/>
      <c r="C48" s="77"/>
      <c r="D48" s="76"/>
    </row>
    <row r="49" spans="1:4" x14ac:dyDescent="0.2">
      <c r="A49" s="76"/>
      <c r="B49" s="77"/>
      <c r="C49" s="77"/>
      <c r="D49" s="76"/>
    </row>
    <row r="50" spans="1:4" x14ac:dyDescent="0.2">
      <c r="A50" s="76"/>
      <c r="B50" s="77"/>
      <c r="C50" s="77"/>
      <c r="D50" s="76"/>
    </row>
    <row r="51" spans="1:4" x14ac:dyDescent="0.2">
      <c r="A51" s="76"/>
      <c r="B51" s="77"/>
      <c r="C51" s="77"/>
      <c r="D51" s="76"/>
    </row>
    <row r="52" spans="1:4" x14ac:dyDescent="0.2">
      <c r="A52" s="76"/>
      <c r="B52" s="77"/>
      <c r="C52" s="77"/>
      <c r="D52" s="76"/>
    </row>
    <row r="53" spans="1:4" x14ac:dyDescent="0.2">
      <c r="A53" s="76"/>
      <c r="B53" s="77"/>
      <c r="C53" s="77"/>
      <c r="D53" s="76"/>
    </row>
    <row r="54" spans="1:4" x14ac:dyDescent="0.2">
      <c r="A54" s="76"/>
      <c r="B54" s="77"/>
      <c r="C54" s="77"/>
      <c r="D54" s="76"/>
    </row>
    <row r="55" spans="1:4" x14ac:dyDescent="0.2">
      <c r="A55" s="76"/>
      <c r="B55" s="77"/>
      <c r="C55" s="77"/>
      <c r="D55" s="76"/>
    </row>
    <row r="56" spans="1:4" x14ac:dyDescent="0.2">
      <c r="A56" s="76"/>
      <c r="B56" s="77"/>
      <c r="C56" s="77"/>
      <c r="D56" s="76"/>
    </row>
    <row r="57" spans="1:4" x14ac:dyDescent="0.2">
      <c r="A57" s="76"/>
      <c r="B57" s="77"/>
      <c r="C57" s="77"/>
      <c r="D57" s="76"/>
    </row>
    <row r="58" spans="1:4" x14ac:dyDescent="0.2">
      <c r="A58" s="76"/>
      <c r="B58" s="77"/>
      <c r="C58" s="77"/>
      <c r="D58" s="76"/>
    </row>
    <row r="59" spans="1:4" x14ac:dyDescent="0.2">
      <c r="A59" s="76"/>
      <c r="B59" s="77"/>
      <c r="C59" s="77"/>
      <c r="D59" s="76"/>
    </row>
    <row r="60" spans="1:4" x14ac:dyDescent="0.2">
      <c r="A60" s="76"/>
      <c r="B60" s="77"/>
      <c r="C60" s="77"/>
      <c r="D60" s="76"/>
    </row>
    <row r="61" spans="1:4" x14ac:dyDescent="0.2">
      <c r="A61" s="76"/>
      <c r="B61" s="77"/>
      <c r="C61" s="77"/>
      <c r="D61" s="76"/>
    </row>
    <row r="62" spans="1:4" x14ac:dyDescent="0.2">
      <c r="A62" s="76"/>
      <c r="B62" s="77"/>
      <c r="C62" s="77"/>
      <c r="D62" s="76"/>
    </row>
    <row r="63" spans="1:4" x14ac:dyDescent="0.2">
      <c r="A63" s="76"/>
      <c r="B63" s="77"/>
      <c r="C63" s="77"/>
      <c r="D63" s="76"/>
    </row>
    <row r="64" spans="1:4" x14ac:dyDescent="0.2">
      <c r="A64" s="76"/>
      <c r="B64" s="77"/>
      <c r="C64" s="77"/>
      <c r="D64" s="76"/>
    </row>
    <row r="65" spans="1:4" x14ac:dyDescent="0.2">
      <c r="A65" s="76"/>
      <c r="B65" s="77"/>
      <c r="C65" s="77"/>
      <c r="D65" s="76"/>
    </row>
    <row r="66" spans="1:4" x14ac:dyDescent="0.2">
      <c r="A66" s="76"/>
      <c r="B66" s="77"/>
      <c r="C66" s="77"/>
      <c r="D66" s="76"/>
    </row>
    <row r="67" spans="1:4" x14ac:dyDescent="0.2">
      <c r="A67" s="76"/>
      <c r="B67" s="77"/>
      <c r="C67" s="77"/>
      <c r="D67" s="76"/>
    </row>
    <row r="68" spans="1:4" x14ac:dyDescent="0.2">
      <c r="A68" s="76"/>
      <c r="B68" s="77"/>
      <c r="C68" s="77"/>
      <c r="D68" s="76"/>
    </row>
    <row r="69" spans="1:4" x14ac:dyDescent="0.2">
      <c r="A69" s="76"/>
      <c r="B69" s="77"/>
      <c r="C69" s="77"/>
      <c r="D69" s="76"/>
    </row>
    <row r="70" spans="1:4" x14ac:dyDescent="0.2">
      <c r="A70" s="76"/>
      <c r="B70" s="77"/>
      <c r="C70" s="77"/>
      <c r="D70" s="76"/>
    </row>
    <row r="71" spans="1:4" x14ac:dyDescent="0.2">
      <c r="A71" s="76"/>
      <c r="B71" s="77"/>
      <c r="C71" s="77"/>
      <c r="D71" s="76"/>
    </row>
    <row r="72" spans="1:4" x14ac:dyDescent="0.2">
      <c r="A72" s="76"/>
      <c r="B72" s="77"/>
      <c r="C72" s="77"/>
      <c r="D72" s="76"/>
    </row>
    <row r="73" spans="1:4" x14ac:dyDescent="0.2">
      <c r="A73" s="76"/>
      <c r="B73" s="77"/>
      <c r="C73" s="77"/>
      <c r="D73" s="76"/>
    </row>
    <row r="74" spans="1:4" x14ac:dyDescent="0.2">
      <c r="A74" s="76"/>
      <c r="B74" s="77"/>
      <c r="C74" s="77"/>
      <c r="D74" s="76"/>
    </row>
    <row r="75" spans="1:4" x14ac:dyDescent="0.2">
      <c r="A75" s="76"/>
      <c r="B75" s="77"/>
      <c r="C75" s="77"/>
      <c r="D75" s="76"/>
    </row>
    <row r="76" spans="1:4" x14ac:dyDescent="0.2">
      <c r="A76" s="76"/>
      <c r="B76" s="77"/>
      <c r="C76" s="77"/>
      <c r="D76" s="76"/>
    </row>
    <row r="77" spans="1:4" x14ac:dyDescent="0.2">
      <c r="A77" s="76"/>
      <c r="B77" s="77"/>
      <c r="C77" s="77"/>
      <c r="D77" s="76"/>
    </row>
    <row r="78" spans="1:4" x14ac:dyDescent="0.2">
      <c r="A78" s="76"/>
      <c r="B78" s="77"/>
      <c r="C78" s="77"/>
      <c r="D78" s="76"/>
    </row>
    <row r="79" spans="1:4" x14ac:dyDescent="0.2">
      <c r="A79" s="76"/>
      <c r="B79" s="77"/>
      <c r="C79" s="77"/>
      <c r="D79" s="76"/>
    </row>
    <row r="80" spans="1:4" x14ac:dyDescent="0.2">
      <c r="A80" s="76"/>
      <c r="B80" s="77"/>
      <c r="C80" s="77"/>
      <c r="D80" s="76"/>
    </row>
    <row r="81" spans="1:4" x14ac:dyDescent="0.2">
      <c r="A81" s="76"/>
      <c r="B81" s="77"/>
      <c r="C81" s="77"/>
      <c r="D81" s="76"/>
    </row>
    <row r="82" spans="1:4" x14ac:dyDescent="0.2">
      <c r="A82" s="76"/>
      <c r="B82" s="77"/>
      <c r="C82" s="77"/>
      <c r="D82" s="76"/>
    </row>
    <row r="83" spans="1:4" x14ac:dyDescent="0.2">
      <c r="A83" s="76"/>
      <c r="B83" s="77"/>
      <c r="C83" s="77"/>
      <c r="D83" s="76"/>
    </row>
    <row r="84" spans="1:4" x14ac:dyDescent="0.2">
      <c r="A84" s="76"/>
      <c r="B84" s="77"/>
      <c r="C84" s="77"/>
      <c r="D84" s="76"/>
    </row>
    <row r="85" spans="1:4" x14ac:dyDescent="0.2">
      <c r="A85" s="76"/>
      <c r="B85" s="77"/>
      <c r="C85" s="77"/>
      <c r="D85" s="76"/>
    </row>
    <row r="86" spans="1:4" x14ac:dyDescent="0.2">
      <c r="A86" s="76"/>
      <c r="B86" s="77"/>
      <c r="C86" s="77"/>
      <c r="D86" s="76"/>
    </row>
    <row r="87" spans="1:4" x14ac:dyDescent="0.2">
      <c r="A87" s="76"/>
      <c r="B87" s="77"/>
      <c r="C87" s="77"/>
      <c r="D87" s="76"/>
    </row>
    <row r="88" spans="1:4" x14ac:dyDescent="0.2">
      <c r="A88" s="76"/>
      <c r="B88" s="77"/>
      <c r="C88" s="77"/>
      <c r="D88" s="76"/>
    </row>
    <row r="89" spans="1:4" x14ac:dyDescent="0.2">
      <c r="A89" s="76"/>
      <c r="B89" s="77"/>
      <c r="C89" s="77"/>
      <c r="D89" s="76"/>
    </row>
    <row r="90" spans="1:4" x14ac:dyDescent="0.2">
      <c r="A90" s="76"/>
      <c r="B90" s="77"/>
      <c r="C90" s="77"/>
      <c r="D90" s="76"/>
    </row>
    <row r="91" spans="1:4" x14ac:dyDescent="0.2">
      <c r="A91" s="76"/>
      <c r="B91" s="77"/>
      <c r="C91" s="77"/>
      <c r="D91" s="76"/>
    </row>
    <row r="92" spans="1:4" x14ac:dyDescent="0.2">
      <c r="A92" s="76"/>
      <c r="B92" s="77"/>
      <c r="C92" s="77"/>
      <c r="D92" s="76"/>
    </row>
    <row r="93" spans="1:4" x14ac:dyDescent="0.2">
      <c r="A93" s="76"/>
      <c r="B93" s="77"/>
      <c r="C93" s="77"/>
      <c r="D93" s="76"/>
    </row>
    <row r="94" spans="1:4" x14ac:dyDescent="0.2">
      <c r="A94" s="76"/>
      <c r="B94" s="77"/>
      <c r="C94" s="77"/>
      <c r="D94" s="76"/>
    </row>
    <row r="95" spans="1:4" x14ac:dyDescent="0.2">
      <c r="A95" s="76"/>
      <c r="B95" s="77"/>
      <c r="C95" s="77"/>
      <c r="D95" s="76"/>
    </row>
    <row r="96" spans="1:4" x14ac:dyDescent="0.2">
      <c r="A96" s="76"/>
      <c r="B96" s="77"/>
      <c r="C96" s="77"/>
      <c r="D96" s="76"/>
    </row>
    <row r="97" spans="1:4" x14ac:dyDescent="0.2">
      <c r="A97" s="76"/>
      <c r="B97" s="77"/>
      <c r="C97" s="77"/>
      <c r="D97" s="76"/>
    </row>
    <row r="98" spans="1:4" x14ac:dyDescent="0.2">
      <c r="A98" s="76"/>
      <c r="B98" s="77"/>
      <c r="C98" s="77"/>
      <c r="D98" s="76"/>
    </row>
    <row r="99" spans="1:4" x14ac:dyDescent="0.2">
      <c r="A99" s="76"/>
      <c r="B99" s="77"/>
      <c r="C99" s="77"/>
      <c r="D99" s="76"/>
    </row>
    <row r="100" spans="1:4" x14ac:dyDescent="0.2">
      <c r="A100" s="76"/>
      <c r="B100" s="77"/>
      <c r="C100" s="77"/>
      <c r="D100" s="76"/>
    </row>
    <row r="101" spans="1:4" x14ac:dyDescent="0.2">
      <c r="A101" s="76"/>
      <c r="B101" s="77"/>
      <c r="C101" s="77"/>
      <c r="D101" s="76"/>
    </row>
    <row r="102" spans="1:4" x14ac:dyDescent="0.2">
      <c r="A102" s="76"/>
      <c r="B102" s="77"/>
      <c r="C102" s="77"/>
      <c r="D102" s="76"/>
    </row>
    <row r="103" spans="1:4" x14ac:dyDescent="0.2">
      <c r="A103" s="76"/>
      <c r="B103" s="77"/>
      <c r="C103" s="77"/>
      <c r="D103" s="76"/>
    </row>
    <row r="104" spans="1:4" x14ac:dyDescent="0.2">
      <c r="A104" s="76"/>
      <c r="B104" s="77"/>
      <c r="C104" s="77"/>
      <c r="D104" s="76"/>
    </row>
    <row r="105" spans="1:4" x14ac:dyDescent="0.2">
      <c r="A105" s="76"/>
      <c r="B105" s="77"/>
      <c r="C105" s="77"/>
      <c r="D105" s="76"/>
    </row>
    <row r="106" spans="1:4" x14ac:dyDescent="0.2">
      <c r="A106" s="76"/>
      <c r="B106" s="77"/>
      <c r="C106" s="77"/>
      <c r="D106" s="76"/>
    </row>
    <row r="107" spans="1:4" x14ac:dyDescent="0.2">
      <c r="A107" s="76"/>
      <c r="B107" s="77"/>
      <c r="C107" s="77"/>
      <c r="D107" s="76"/>
    </row>
    <row r="108" spans="1:4" x14ac:dyDescent="0.2">
      <c r="A108" s="76"/>
      <c r="B108" s="77"/>
      <c r="C108" s="77"/>
      <c r="D108" s="76"/>
    </row>
    <row r="109" spans="1:4" x14ac:dyDescent="0.2">
      <c r="A109" s="76"/>
      <c r="B109" s="77"/>
      <c r="C109" s="77"/>
      <c r="D109" s="76"/>
    </row>
    <row r="110" spans="1:4" x14ac:dyDescent="0.2">
      <c r="A110" s="76"/>
      <c r="B110" s="77"/>
      <c r="C110" s="77"/>
      <c r="D110" s="76"/>
    </row>
    <row r="111" spans="1:4" x14ac:dyDescent="0.2">
      <c r="A111" s="76"/>
      <c r="B111" s="77"/>
      <c r="C111" s="77"/>
      <c r="D111" s="76"/>
    </row>
    <row r="112" spans="1:4" x14ac:dyDescent="0.2">
      <c r="A112" s="76"/>
      <c r="B112" s="77"/>
      <c r="C112" s="77"/>
      <c r="D112" s="76"/>
    </row>
    <row r="113" spans="1:4" x14ac:dyDescent="0.2">
      <c r="A113" s="76"/>
      <c r="B113" s="77"/>
      <c r="C113" s="77"/>
      <c r="D113" s="76"/>
    </row>
    <row r="114" spans="1:4" x14ac:dyDescent="0.2">
      <c r="A114" s="76"/>
      <c r="B114" s="77"/>
      <c r="C114" s="77"/>
      <c r="D114" s="76"/>
    </row>
    <row r="115" spans="1:4" x14ac:dyDescent="0.2">
      <c r="A115" s="76"/>
      <c r="B115" s="77"/>
      <c r="C115" s="77"/>
      <c r="D115" s="76"/>
    </row>
    <row r="116" spans="1:4" x14ac:dyDescent="0.2">
      <c r="A116" s="76"/>
      <c r="B116" s="77"/>
      <c r="C116" s="77"/>
      <c r="D116" s="76"/>
    </row>
    <row r="117" spans="1:4" x14ac:dyDescent="0.2">
      <c r="A117" s="76"/>
      <c r="B117" s="77"/>
      <c r="C117" s="77"/>
      <c r="D117" s="76"/>
    </row>
    <row r="118" spans="1:4" x14ac:dyDescent="0.2">
      <c r="A118" s="76"/>
      <c r="B118" s="77"/>
      <c r="C118" s="77"/>
      <c r="D118" s="76"/>
    </row>
    <row r="119" spans="1:4" x14ac:dyDescent="0.2">
      <c r="A119" s="76"/>
      <c r="B119" s="77"/>
      <c r="C119" s="77"/>
      <c r="D119" s="76"/>
    </row>
    <row r="120" spans="1:4" x14ac:dyDescent="0.2">
      <c r="A120" s="76"/>
      <c r="B120" s="77"/>
      <c r="C120" s="77"/>
      <c r="D120" s="76"/>
    </row>
    <row r="121" spans="1:4" x14ac:dyDescent="0.2">
      <c r="A121" s="76"/>
      <c r="B121" s="77"/>
      <c r="C121" s="77"/>
      <c r="D121" s="76"/>
    </row>
    <row r="122" spans="1:4" x14ac:dyDescent="0.2">
      <c r="A122" s="76"/>
      <c r="B122" s="77"/>
      <c r="C122" s="77"/>
      <c r="D122" s="76"/>
    </row>
    <row r="123" spans="1:4" x14ac:dyDescent="0.2">
      <c r="A123" s="76"/>
      <c r="B123" s="77"/>
      <c r="C123" s="77"/>
      <c r="D123" s="76"/>
    </row>
    <row r="124" spans="1:4" x14ac:dyDescent="0.2">
      <c r="A124" s="76"/>
      <c r="B124" s="77"/>
      <c r="C124" s="77"/>
      <c r="D124" s="76"/>
    </row>
    <row r="125" spans="1:4" x14ac:dyDescent="0.2">
      <c r="A125" s="76"/>
      <c r="B125" s="77"/>
      <c r="C125" s="77"/>
      <c r="D125" s="76"/>
    </row>
    <row r="126" spans="1:4" x14ac:dyDescent="0.2">
      <c r="A126" s="76"/>
      <c r="B126" s="77"/>
      <c r="C126" s="77"/>
      <c r="D126" s="76"/>
    </row>
    <row r="127" spans="1:4" x14ac:dyDescent="0.2">
      <c r="A127" s="76"/>
      <c r="B127" s="77"/>
      <c r="C127" s="77"/>
      <c r="D127" s="76"/>
    </row>
    <row r="128" spans="1:4" x14ac:dyDescent="0.2">
      <c r="A128" s="76"/>
      <c r="B128" s="77"/>
      <c r="C128" s="77"/>
      <c r="D128" s="76"/>
    </row>
    <row r="129" spans="1:4" x14ac:dyDescent="0.2">
      <c r="A129" s="76"/>
      <c r="B129" s="77"/>
      <c r="C129" s="77"/>
      <c r="D129" s="76"/>
    </row>
    <row r="130" spans="1:4" x14ac:dyDescent="0.2">
      <c r="A130" s="76"/>
      <c r="B130" s="77"/>
      <c r="C130" s="77"/>
      <c r="D130" s="76"/>
    </row>
    <row r="131" spans="1:4" x14ac:dyDescent="0.2">
      <c r="A131" s="76"/>
      <c r="B131" s="77"/>
      <c r="C131" s="77"/>
      <c r="D131" s="76"/>
    </row>
    <row r="132" spans="1:4" x14ac:dyDescent="0.2">
      <c r="A132" s="76"/>
      <c r="B132" s="77"/>
      <c r="C132" s="77"/>
      <c r="D132" s="76"/>
    </row>
    <row r="133" spans="1:4" x14ac:dyDescent="0.2">
      <c r="A133" s="76"/>
      <c r="B133" s="77"/>
      <c r="C133" s="77"/>
      <c r="D133" s="76"/>
    </row>
    <row r="134" spans="1:4" x14ac:dyDescent="0.2">
      <c r="A134" s="76"/>
      <c r="B134" s="77"/>
      <c r="C134" s="77"/>
      <c r="D134" s="76"/>
    </row>
    <row r="135" spans="1:4" x14ac:dyDescent="0.2">
      <c r="A135" s="76"/>
      <c r="B135" s="77"/>
      <c r="C135" s="77"/>
      <c r="D135" s="76"/>
    </row>
    <row r="136" spans="1:4" x14ac:dyDescent="0.2">
      <c r="A136" s="76"/>
      <c r="B136" s="77"/>
      <c r="C136" s="77"/>
      <c r="D136" s="76"/>
    </row>
    <row r="137" spans="1:4" x14ac:dyDescent="0.2">
      <c r="A137" s="76"/>
      <c r="B137" s="77"/>
      <c r="C137" s="77"/>
      <c r="D137" s="76"/>
    </row>
    <row r="138" spans="1:4" x14ac:dyDescent="0.2">
      <c r="A138" s="76"/>
      <c r="B138" s="77"/>
      <c r="C138" s="77"/>
      <c r="D138" s="76"/>
    </row>
    <row r="139" spans="1:4" x14ac:dyDescent="0.2">
      <c r="A139" s="76"/>
      <c r="B139" s="77"/>
      <c r="C139" s="77"/>
      <c r="D139" s="76"/>
    </row>
    <row r="140" spans="1:4" x14ac:dyDescent="0.2">
      <c r="A140" s="76"/>
      <c r="B140" s="77"/>
      <c r="C140" s="77"/>
      <c r="D140" s="76"/>
    </row>
    <row r="141" spans="1:4" x14ac:dyDescent="0.2">
      <c r="A141" s="76"/>
      <c r="B141" s="77"/>
      <c r="C141" s="77"/>
      <c r="D141" s="76"/>
    </row>
    <row r="142" spans="1:4" x14ac:dyDescent="0.2">
      <c r="A142" s="76"/>
      <c r="B142" s="77"/>
      <c r="C142" s="77"/>
      <c r="D142" s="76"/>
    </row>
    <row r="143" spans="1:4" x14ac:dyDescent="0.2">
      <c r="A143" s="76"/>
      <c r="B143" s="77"/>
      <c r="C143" s="77"/>
      <c r="D143" s="76"/>
    </row>
    <row r="144" spans="1:4" x14ac:dyDescent="0.2">
      <c r="A144" s="76"/>
      <c r="B144" s="77"/>
      <c r="C144" s="77"/>
      <c r="D144" s="76"/>
    </row>
    <row r="145" spans="1:4" x14ac:dyDescent="0.2">
      <c r="A145" s="76"/>
      <c r="B145" s="77"/>
      <c r="C145" s="77"/>
      <c r="D145" s="76"/>
    </row>
    <row r="146" spans="1:4" x14ac:dyDescent="0.2">
      <c r="A146" s="76"/>
      <c r="B146" s="77"/>
      <c r="C146" s="77"/>
      <c r="D146" s="76"/>
    </row>
    <row r="147" spans="1:4" x14ac:dyDescent="0.2">
      <c r="A147" s="76"/>
      <c r="B147" s="77"/>
      <c r="C147" s="77"/>
      <c r="D147" s="76"/>
    </row>
    <row r="148" spans="1:4" x14ac:dyDescent="0.2">
      <c r="A148" s="76"/>
      <c r="B148" s="77"/>
      <c r="C148" s="77"/>
      <c r="D148" s="76"/>
    </row>
    <row r="149" spans="1:4" x14ac:dyDescent="0.2">
      <c r="A149" s="76"/>
      <c r="B149" s="77"/>
      <c r="C149" s="77"/>
      <c r="D149" s="76"/>
    </row>
    <row r="150" spans="1:4" x14ac:dyDescent="0.2">
      <c r="A150" s="76"/>
      <c r="B150" s="77"/>
      <c r="C150" s="77"/>
      <c r="D150" s="76"/>
    </row>
    <row r="151" spans="1:4" x14ac:dyDescent="0.2">
      <c r="A151" s="76"/>
      <c r="B151" s="77"/>
      <c r="C151" s="77"/>
      <c r="D151" s="76"/>
    </row>
    <row r="152" spans="1:4" x14ac:dyDescent="0.2">
      <c r="A152" s="76"/>
      <c r="B152" s="77"/>
      <c r="C152" s="77"/>
      <c r="D152" s="76"/>
    </row>
    <row r="153" spans="1:4" x14ac:dyDescent="0.2">
      <c r="A153" s="76"/>
      <c r="B153" s="77"/>
      <c r="C153" s="77"/>
      <c r="D153" s="76"/>
    </row>
    <row r="154" spans="1:4" x14ac:dyDescent="0.2">
      <c r="A154" s="76"/>
      <c r="B154" s="77"/>
      <c r="C154" s="77"/>
      <c r="D154" s="76"/>
    </row>
    <row r="155" spans="1:4" x14ac:dyDescent="0.2">
      <c r="A155" s="76"/>
      <c r="B155" s="77"/>
      <c r="C155" s="77"/>
      <c r="D155" s="76"/>
    </row>
    <row r="156" spans="1:4" x14ac:dyDescent="0.2">
      <c r="A156" s="76"/>
      <c r="B156" s="77"/>
      <c r="C156" s="77"/>
      <c r="D156" s="76"/>
    </row>
    <row r="157" spans="1:4" x14ac:dyDescent="0.2">
      <c r="A157" s="76"/>
      <c r="B157" s="77"/>
      <c r="C157" s="77"/>
      <c r="D157" s="76"/>
    </row>
    <row r="158" spans="1:4" x14ac:dyDescent="0.2">
      <c r="A158" s="76"/>
      <c r="B158" s="77"/>
      <c r="C158" s="77"/>
      <c r="D158" s="7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76BDB-7D3C-4E32-A297-E95B5CF954CC}">
  <sheetPr codeName="Sheet3"/>
  <dimension ref="A1:M29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5" customWidth="1"/>
    <col min="3" max="3" width="35.83203125" style="55" customWidth="1"/>
    <col min="4" max="4" width="9.83203125" style="45" customWidth="1"/>
    <col min="5" max="7" width="7.33203125" style="56" customWidth="1"/>
    <col min="8" max="13" width="9.33203125" style="56"/>
    <col min="14" max="16384" width="9.33203125" style="78"/>
  </cols>
  <sheetData>
    <row r="1" spans="1:7" x14ac:dyDescent="0.2">
      <c r="A1" s="54" t="s">
        <v>295</v>
      </c>
      <c r="F1" s="56" t="s">
        <v>306</v>
      </c>
    </row>
    <row r="2" spans="1:7" ht="15" customHeight="1" x14ac:dyDescent="0.2">
      <c r="A2" s="55" t="s">
        <v>297</v>
      </c>
      <c r="B2" s="55">
        <v>2</v>
      </c>
      <c r="E2" s="56" t="s">
        <v>298</v>
      </c>
      <c r="F2" s="79">
        <v>20</v>
      </c>
    </row>
    <row r="3" spans="1:7" x14ac:dyDescent="0.2">
      <c r="A3" s="55" t="s">
        <v>247</v>
      </c>
      <c r="B3" s="55" t="s">
        <v>1</v>
      </c>
      <c r="E3" s="56" t="s">
        <v>299</v>
      </c>
      <c r="F3" s="79">
        <v>20</v>
      </c>
    </row>
    <row r="4" spans="1:7" x14ac:dyDescent="0.2">
      <c r="A4" s="55" t="s">
        <v>248</v>
      </c>
      <c r="B4" s="55" t="s">
        <v>256</v>
      </c>
    </row>
    <row r="5" spans="1:7" x14ac:dyDescent="0.2">
      <c r="A5" s="55" t="s">
        <v>249</v>
      </c>
      <c r="B5" s="55" t="s">
        <v>257</v>
      </c>
    </row>
    <row r="6" spans="1:7" x14ac:dyDescent="0.2">
      <c r="A6" s="55" t="s">
        <v>250</v>
      </c>
      <c r="B6" s="55">
        <v>1</v>
      </c>
    </row>
    <row r="7" spans="1:7" x14ac:dyDescent="0.2">
      <c r="A7" s="55" t="s">
        <v>37</v>
      </c>
      <c r="B7" s="55">
        <v>1</v>
      </c>
    </row>
    <row r="8" spans="1:7" x14ac:dyDescent="0.2">
      <c r="A8" s="55" t="s">
        <v>301</v>
      </c>
      <c r="B8" s="55">
        <v>18</v>
      </c>
      <c r="C8" s="55" t="s">
        <v>302</v>
      </c>
    </row>
    <row r="10" spans="1:7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</row>
    <row r="11" spans="1:7" x14ac:dyDescent="0.2">
      <c r="A11" s="80">
        <v>1</v>
      </c>
      <c r="B11" s="63" t="s">
        <v>52</v>
      </c>
      <c r="C11" s="63" t="s">
        <v>51</v>
      </c>
      <c r="D11" s="81">
        <v>9</v>
      </c>
      <c r="E11" s="64">
        <v>1</v>
      </c>
      <c r="F11" s="64">
        <v>6</v>
      </c>
      <c r="G11" s="64">
        <v>2</v>
      </c>
    </row>
    <row r="12" spans="1:7" x14ac:dyDescent="0.2">
      <c r="A12" s="82">
        <v>2</v>
      </c>
      <c r="B12" s="68" t="s">
        <v>95</v>
      </c>
      <c r="C12" s="68" t="s">
        <v>94</v>
      </c>
      <c r="D12" s="83">
        <v>10</v>
      </c>
      <c r="E12" s="70">
        <v>3</v>
      </c>
      <c r="F12" s="70">
        <v>1</v>
      </c>
      <c r="G12" s="70">
        <v>6</v>
      </c>
    </row>
    <row r="13" spans="1:7" x14ac:dyDescent="0.2">
      <c r="A13" s="80">
        <v>3</v>
      </c>
      <c r="B13" s="63" t="s">
        <v>73</v>
      </c>
      <c r="C13" s="63" t="s">
        <v>72</v>
      </c>
      <c r="D13" s="81">
        <v>12</v>
      </c>
      <c r="E13" s="64">
        <v>7</v>
      </c>
      <c r="F13" s="64">
        <v>2</v>
      </c>
      <c r="G13" s="64">
        <v>3</v>
      </c>
    </row>
    <row r="14" spans="1:7" x14ac:dyDescent="0.2">
      <c r="A14" s="84">
        <v>4</v>
      </c>
      <c r="B14" s="85" t="s">
        <v>75</v>
      </c>
      <c r="C14" s="85" t="s">
        <v>74</v>
      </c>
      <c r="D14" s="86">
        <v>16</v>
      </c>
      <c r="E14" s="87">
        <v>9</v>
      </c>
      <c r="F14" s="87">
        <v>3</v>
      </c>
      <c r="G14" s="87">
        <v>4</v>
      </c>
    </row>
    <row r="15" spans="1:7" x14ac:dyDescent="0.2">
      <c r="A15" s="80">
        <v>5</v>
      </c>
      <c r="B15" s="63" t="s">
        <v>84</v>
      </c>
      <c r="C15" s="63" t="s">
        <v>83</v>
      </c>
      <c r="D15" s="81">
        <v>18</v>
      </c>
      <c r="E15" s="64">
        <v>2</v>
      </c>
      <c r="F15" s="64">
        <v>4</v>
      </c>
      <c r="G15" s="64">
        <v>12</v>
      </c>
    </row>
    <row r="16" spans="1:7" x14ac:dyDescent="0.2">
      <c r="A16" s="84">
        <v>6</v>
      </c>
      <c r="B16" s="85" t="s">
        <v>59</v>
      </c>
      <c r="C16" s="85" t="s">
        <v>58</v>
      </c>
      <c r="D16" s="86">
        <v>18</v>
      </c>
      <c r="E16" s="87">
        <v>5</v>
      </c>
      <c r="F16" s="87">
        <v>8</v>
      </c>
      <c r="G16" s="87">
        <v>5</v>
      </c>
    </row>
    <row r="17" spans="1:7" x14ac:dyDescent="0.2">
      <c r="A17" s="80">
        <v>7</v>
      </c>
      <c r="B17" s="63" t="s">
        <v>82</v>
      </c>
      <c r="C17" s="63" t="s">
        <v>81</v>
      </c>
      <c r="D17" s="81">
        <v>24</v>
      </c>
      <c r="E17" s="64">
        <v>4</v>
      </c>
      <c r="F17" s="64">
        <v>7</v>
      </c>
      <c r="G17" s="64">
        <v>13</v>
      </c>
    </row>
    <row r="18" spans="1:7" x14ac:dyDescent="0.2">
      <c r="A18" s="84">
        <v>8</v>
      </c>
      <c r="B18" s="85" t="s">
        <v>97</v>
      </c>
      <c r="C18" s="85" t="s">
        <v>96</v>
      </c>
      <c r="D18" s="86">
        <v>29</v>
      </c>
      <c r="E18" s="87">
        <v>15</v>
      </c>
      <c r="F18" s="87">
        <v>5</v>
      </c>
      <c r="G18" s="87">
        <v>9</v>
      </c>
    </row>
    <row r="19" spans="1:7" x14ac:dyDescent="0.2">
      <c r="A19" s="80">
        <v>9</v>
      </c>
      <c r="B19" s="63" t="s">
        <v>108</v>
      </c>
      <c r="C19" s="63" t="s">
        <v>107</v>
      </c>
      <c r="D19" s="81">
        <v>30</v>
      </c>
      <c r="E19" s="64">
        <v>14</v>
      </c>
      <c r="F19" s="64">
        <v>9</v>
      </c>
      <c r="G19" s="64">
        <v>7</v>
      </c>
    </row>
    <row r="20" spans="1:7" x14ac:dyDescent="0.2">
      <c r="A20" s="84">
        <v>10</v>
      </c>
      <c r="B20" s="85" t="s">
        <v>307</v>
      </c>
      <c r="C20" s="85" t="s">
        <v>70</v>
      </c>
      <c r="D20" s="86">
        <v>31</v>
      </c>
      <c r="E20" s="87">
        <v>10</v>
      </c>
      <c r="F20" s="87" t="s">
        <v>299</v>
      </c>
      <c r="G20" s="87">
        <v>1</v>
      </c>
    </row>
    <row r="21" spans="1:7" x14ac:dyDescent="0.2">
      <c r="A21" s="80">
        <v>11</v>
      </c>
      <c r="B21" s="63" t="s">
        <v>91</v>
      </c>
      <c r="C21" s="63" t="s">
        <v>90</v>
      </c>
      <c r="D21" s="81">
        <v>33</v>
      </c>
      <c r="E21" s="64">
        <v>6</v>
      </c>
      <c r="F21" s="64">
        <v>16</v>
      </c>
      <c r="G21" s="64">
        <v>11</v>
      </c>
    </row>
    <row r="22" spans="1:7" x14ac:dyDescent="0.2">
      <c r="A22" s="84">
        <v>12</v>
      </c>
      <c r="B22" s="85" t="s">
        <v>134</v>
      </c>
      <c r="C22" s="85" t="s">
        <v>133</v>
      </c>
      <c r="D22" s="86">
        <v>36</v>
      </c>
      <c r="E22" s="87">
        <v>16</v>
      </c>
      <c r="F22" s="87">
        <v>12</v>
      </c>
      <c r="G22" s="87">
        <v>8</v>
      </c>
    </row>
    <row r="23" spans="1:7" x14ac:dyDescent="0.2">
      <c r="A23" s="80">
        <v>13</v>
      </c>
      <c r="B23" s="63" t="s">
        <v>176</v>
      </c>
      <c r="C23" s="63" t="s">
        <v>175</v>
      </c>
      <c r="D23" s="81">
        <v>38</v>
      </c>
      <c r="E23" s="64">
        <v>8</v>
      </c>
      <c r="F23" s="64">
        <v>14</v>
      </c>
      <c r="G23" s="64">
        <v>16</v>
      </c>
    </row>
    <row r="24" spans="1:7" x14ac:dyDescent="0.2">
      <c r="A24" s="84">
        <v>14</v>
      </c>
      <c r="B24" s="85" t="s">
        <v>130</v>
      </c>
      <c r="C24" s="85" t="s">
        <v>129</v>
      </c>
      <c r="D24" s="86">
        <v>38</v>
      </c>
      <c r="E24" s="87">
        <v>12</v>
      </c>
      <c r="F24" s="87">
        <v>11</v>
      </c>
      <c r="G24" s="87">
        <v>15</v>
      </c>
    </row>
    <row r="25" spans="1:7" x14ac:dyDescent="0.2">
      <c r="A25" s="80">
        <v>15</v>
      </c>
      <c r="B25" s="63" t="s">
        <v>160</v>
      </c>
      <c r="C25" s="63" t="s">
        <v>159</v>
      </c>
      <c r="D25" s="81">
        <v>40</v>
      </c>
      <c r="E25" s="64" t="s">
        <v>298</v>
      </c>
      <c r="F25" s="64">
        <v>10</v>
      </c>
      <c r="G25" s="64">
        <v>10</v>
      </c>
    </row>
    <row r="26" spans="1:7" x14ac:dyDescent="0.2">
      <c r="A26" s="84">
        <v>16</v>
      </c>
      <c r="B26" s="85" t="s">
        <v>144</v>
      </c>
      <c r="C26" s="85" t="s">
        <v>143</v>
      </c>
      <c r="D26" s="86">
        <v>43</v>
      </c>
      <c r="E26" s="87">
        <v>13</v>
      </c>
      <c r="F26" s="87">
        <v>13</v>
      </c>
      <c r="G26" s="87">
        <v>17</v>
      </c>
    </row>
    <row r="27" spans="1:7" x14ac:dyDescent="0.2">
      <c r="A27" s="80">
        <v>17</v>
      </c>
      <c r="B27" s="63" t="s">
        <v>142</v>
      </c>
      <c r="C27" s="63" t="s">
        <v>141</v>
      </c>
      <c r="D27" s="81">
        <v>46</v>
      </c>
      <c r="E27" s="64">
        <v>11</v>
      </c>
      <c r="F27" s="64">
        <v>15</v>
      </c>
      <c r="G27" s="64" t="s">
        <v>298</v>
      </c>
    </row>
    <row r="28" spans="1:7" x14ac:dyDescent="0.2">
      <c r="A28" s="84">
        <v>18</v>
      </c>
      <c r="B28" s="85" t="s">
        <v>120</v>
      </c>
      <c r="C28" s="85" t="s">
        <v>119</v>
      </c>
      <c r="D28" s="86">
        <v>48</v>
      </c>
      <c r="E28" s="87">
        <v>17</v>
      </c>
      <c r="F28" s="87">
        <v>17</v>
      </c>
      <c r="G28" s="87">
        <v>14</v>
      </c>
    </row>
    <row r="29" spans="1:7" x14ac:dyDescent="0.2">
      <c r="A29" s="88">
        <v>19</v>
      </c>
      <c r="B29" s="89" t="s">
        <v>132</v>
      </c>
      <c r="C29" s="89" t="s">
        <v>131</v>
      </c>
      <c r="D29" s="90">
        <v>60</v>
      </c>
      <c r="E29" s="91" t="s">
        <v>298</v>
      </c>
      <c r="F29" s="91" t="s">
        <v>298</v>
      </c>
      <c r="G29" s="91" t="s">
        <v>298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9B42-CAF9-4965-8F5A-BD14C10FAA59}">
  <sheetPr codeName="Sheet6"/>
  <dimension ref="A1:R22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5" customWidth="1"/>
    <col min="3" max="3" width="35.83203125" style="55" customWidth="1"/>
    <col min="4" max="4" width="9.83203125" style="45" customWidth="1"/>
    <col min="5" max="10" width="7.33203125" style="56" customWidth="1"/>
    <col min="11" max="12" width="6.83203125" style="56" customWidth="1"/>
    <col min="13" max="18" width="9.33203125" style="56"/>
    <col min="19" max="16384" width="9.33203125" style="78"/>
  </cols>
  <sheetData>
    <row r="1" spans="1:10" x14ac:dyDescent="0.2">
      <c r="A1" s="54" t="s">
        <v>295</v>
      </c>
      <c r="F1" s="56" t="s">
        <v>296</v>
      </c>
    </row>
    <row r="2" spans="1:10" ht="15" customHeight="1" x14ac:dyDescent="0.2">
      <c r="A2" s="55" t="s">
        <v>297</v>
      </c>
      <c r="B2" s="55">
        <v>3</v>
      </c>
      <c r="E2" s="56" t="s">
        <v>298</v>
      </c>
      <c r="F2" s="79">
        <v>12</v>
      </c>
    </row>
    <row r="3" spans="1:10" x14ac:dyDescent="0.2">
      <c r="A3" s="55" t="s">
        <v>247</v>
      </c>
      <c r="B3" s="55" t="s">
        <v>2</v>
      </c>
      <c r="E3" s="56" t="s">
        <v>300</v>
      </c>
      <c r="F3" s="79">
        <v>13</v>
      </c>
    </row>
    <row r="4" spans="1:10" x14ac:dyDescent="0.2">
      <c r="A4" s="55" t="s">
        <v>248</v>
      </c>
      <c r="B4" s="55" t="s">
        <v>259</v>
      </c>
      <c r="E4" s="56" t="s">
        <v>308</v>
      </c>
      <c r="F4" s="79">
        <v>8</v>
      </c>
    </row>
    <row r="5" spans="1:10" x14ac:dyDescent="0.2">
      <c r="A5" s="55" t="s">
        <v>249</v>
      </c>
      <c r="B5" s="55" t="s">
        <v>260</v>
      </c>
    </row>
    <row r="6" spans="1:10" x14ac:dyDescent="0.2">
      <c r="A6" s="55" t="s">
        <v>250</v>
      </c>
      <c r="B6" s="55">
        <v>1</v>
      </c>
    </row>
    <row r="7" spans="1:10" x14ac:dyDescent="0.2">
      <c r="A7" s="55" t="s">
        <v>37</v>
      </c>
      <c r="B7" s="55">
        <v>2</v>
      </c>
    </row>
    <row r="8" spans="1:10" x14ac:dyDescent="0.2">
      <c r="A8" s="55" t="s">
        <v>301</v>
      </c>
      <c r="B8" s="55">
        <v>11</v>
      </c>
      <c r="C8" s="55" t="s">
        <v>302</v>
      </c>
    </row>
    <row r="10" spans="1:10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I10" s="60">
        <v>5</v>
      </c>
      <c r="J10" s="59">
        <v>6</v>
      </c>
    </row>
    <row r="11" spans="1:10" x14ac:dyDescent="0.2">
      <c r="A11" s="61" t="s">
        <v>309</v>
      </c>
      <c r="B11" s="62" t="s">
        <v>69</v>
      </c>
      <c r="C11" s="63" t="s">
        <v>68</v>
      </c>
      <c r="D11" s="61">
        <v>7</v>
      </c>
      <c r="E11" s="64">
        <v>2</v>
      </c>
      <c r="F11" s="64">
        <v>2</v>
      </c>
      <c r="G11" s="64">
        <v>1</v>
      </c>
      <c r="H11" s="64">
        <v>1</v>
      </c>
      <c r="I11" s="65">
        <v>-4</v>
      </c>
      <c r="J11" s="64">
        <v>1</v>
      </c>
    </row>
    <row r="12" spans="1:10" x14ac:dyDescent="0.2">
      <c r="A12" s="66">
        <v>2</v>
      </c>
      <c r="B12" s="67" t="s">
        <v>63</v>
      </c>
      <c r="C12" s="68" t="s">
        <v>62</v>
      </c>
      <c r="D12" s="66">
        <v>8</v>
      </c>
      <c r="E12" s="70">
        <v>1</v>
      </c>
      <c r="F12" s="70">
        <v>1</v>
      </c>
      <c r="G12" s="70">
        <v>3</v>
      </c>
      <c r="H12" s="69">
        <v>-4</v>
      </c>
      <c r="I12" s="70">
        <v>1</v>
      </c>
      <c r="J12" s="70">
        <v>2</v>
      </c>
    </row>
    <row r="13" spans="1:10" x14ac:dyDescent="0.2">
      <c r="A13" s="61">
        <v>3</v>
      </c>
      <c r="B13" s="62" t="s">
        <v>116</v>
      </c>
      <c r="C13" s="63" t="s">
        <v>115</v>
      </c>
      <c r="D13" s="61">
        <v>15</v>
      </c>
      <c r="E13" s="64">
        <v>3</v>
      </c>
      <c r="F13" s="64">
        <v>4</v>
      </c>
      <c r="G13" s="64">
        <v>2</v>
      </c>
      <c r="H13" s="65">
        <v>-9</v>
      </c>
      <c r="I13" s="64">
        <v>2</v>
      </c>
      <c r="J13" s="64">
        <v>4</v>
      </c>
    </row>
    <row r="14" spans="1:10" x14ac:dyDescent="0.2">
      <c r="A14" s="66">
        <v>4</v>
      </c>
      <c r="B14" s="67" t="s">
        <v>120</v>
      </c>
      <c r="C14" s="68" t="s">
        <v>119</v>
      </c>
      <c r="D14" s="66">
        <v>18</v>
      </c>
      <c r="E14" s="70">
        <v>5</v>
      </c>
      <c r="F14" s="70">
        <v>3</v>
      </c>
      <c r="G14" s="70">
        <v>5</v>
      </c>
      <c r="H14" s="70">
        <v>2</v>
      </c>
      <c r="I14" s="70">
        <v>3</v>
      </c>
      <c r="J14" s="69">
        <v>-6</v>
      </c>
    </row>
    <row r="15" spans="1:10" x14ac:dyDescent="0.2">
      <c r="A15" s="61">
        <v>5</v>
      </c>
      <c r="B15" s="62" t="s">
        <v>150</v>
      </c>
      <c r="C15" s="63" t="s">
        <v>149</v>
      </c>
      <c r="D15" s="61">
        <v>27</v>
      </c>
      <c r="E15" s="64">
        <v>6</v>
      </c>
      <c r="F15" s="65">
        <v>-8</v>
      </c>
      <c r="G15" s="64">
        <v>6</v>
      </c>
      <c r="H15" s="64">
        <v>5</v>
      </c>
      <c r="I15" s="64">
        <v>5</v>
      </c>
      <c r="J15" s="64">
        <v>5</v>
      </c>
    </row>
    <row r="16" spans="1:10" x14ac:dyDescent="0.2">
      <c r="A16" s="66">
        <v>6</v>
      </c>
      <c r="B16" s="67" t="s">
        <v>126</v>
      </c>
      <c r="C16" s="68" t="s">
        <v>125</v>
      </c>
      <c r="D16" s="66">
        <v>29</v>
      </c>
      <c r="E16" s="70">
        <v>4</v>
      </c>
      <c r="F16" s="69">
        <v>-10</v>
      </c>
      <c r="G16" s="70">
        <v>7</v>
      </c>
      <c r="H16" s="70">
        <v>3</v>
      </c>
      <c r="I16" s="70">
        <v>6</v>
      </c>
      <c r="J16" s="70">
        <v>9</v>
      </c>
    </row>
    <row r="17" spans="1:10" x14ac:dyDescent="0.2">
      <c r="A17" s="61">
        <v>7</v>
      </c>
      <c r="B17" s="62" t="s">
        <v>118</v>
      </c>
      <c r="C17" s="63" t="s">
        <v>117</v>
      </c>
      <c r="D17" s="61">
        <v>30</v>
      </c>
      <c r="E17" s="65">
        <v>-7</v>
      </c>
      <c r="F17" s="64">
        <v>6</v>
      </c>
      <c r="G17" s="64">
        <v>4</v>
      </c>
      <c r="H17" s="64">
        <v>6</v>
      </c>
      <c r="I17" s="64">
        <v>7</v>
      </c>
      <c r="J17" s="64">
        <v>7</v>
      </c>
    </row>
    <row r="18" spans="1:10" x14ac:dyDescent="0.2">
      <c r="A18" s="66">
        <v>8</v>
      </c>
      <c r="B18" s="67" t="s">
        <v>196</v>
      </c>
      <c r="C18" s="68" t="s">
        <v>195</v>
      </c>
      <c r="D18" s="66">
        <v>31</v>
      </c>
      <c r="E18" s="69">
        <v>-9</v>
      </c>
      <c r="F18" s="70">
        <v>5</v>
      </c>
      <c r="G18" s="70" t="s">
        <v>308</v>
      </c>
      <c r="H18" s="70">
        <v>7</v>
      </c>
      <c r="I18" s="70">
        <v>8</v>
      </c>
      <c r="J18" s="70">
        <v>3</v>
      </c>
    </row>
    <row r="19" spans="1:10" x14ac:dyDescent="0.2">
      <c r="A19" s="61">
        <v>9</v>
      </c>
      <c r="B19" s="62" t="s">
        <v>224</v>
      </c>
      <c r="C19" s="63" t="s">
        <v>223</v>
      </c>
      <c r="D19" s="61">
        <v>42</v>
      </c>
      <c r="E19" s="65">
        <v>-10</v>
      </c>
      <c r="F19" s="64">
        <v>9</v>
      </c>
      <c r="G19" s="64" t="s">
        <v>308</v>
      </c>
      <c r="H19" s="64">
        <v>8</v>
      </c>
      <c r="I19" s="64">
        <v>9</v>
      </c>
      <c r="J19" s="64">
        <v>8</v>
      </c>
    </row>
    <row r="20" spans="1:10" x14ac:dyDescent="0.2">
      <c r="A20" s="66">
        <v>10</v>
      </c>
      <c r="B20" s="92" t="s">
        <v>310</v>
      </c>
      <c r="C20" s="68" t="s">
        <v>109</v>
      </c>
      <c r="D20" s="66">
        <v>47</v>
      </c>
      <c r="E20" s="70">
        <v>8</v>
      </c>
      <c r="F20" s="70">
        <v>7</v>
      </c>
      <c r="G20" s="70" t="s">
        <v>308</v>
      </c>
      <c r="H20" s="70" t="s">
        <v>311</v>
      </c>
      <c r="I20" s="70" t="s">
        <v>298</v>
      </c>
      <c r="J20" s="70" t="s">
        <v>298</v>
      </c>
    </row>
    <row r="21" spans="1:10" x14ac:dyDescent="0.2">
      <c r="A21" s="61">
        <v>11</v>
      </c>
      <c r="B21" s="62" t="s">
        <v>222</v>
      </c>
      <c r="C21" s="63" t="s">
        <v>221</v>
      </c>
      <c r="D21" s="61">
        <v>54</v>
      </c>
      <c r="E21" s="64">
        <v>11</v>
      </c>
      <c r="F21" s="64">
        <v>11</v>
      </c>
      <c r="G21" s="64" t="s">
        <v>308</v>
      </c>
      <c r="H21" s="64" t="s">
        <v>311</v>
      </c>
      <c r="I21" s="64" t="s">
        <v>298</v>
      </c>
      <c r="J21" s="64" t="s">
        <v>298</v>
      </c>
    </row>
    <row r="22" spans="1:10" x14ac:dyDescent="0.2">
      <c r="A22" s="71">
        <v>12</v>
      </c>
      <c r="B22" s="72" t="s">
        <v>312</v>
      </c>
      <c r="C22" s="73" t="s">
        <v>313</v>
      </c>
      <c r="D22" s="71">
        <v>65</v>
      </c>
      <c r="E22" s="75" t="s">
        <v>305</v>
      </c>
      <c r="F22" s="75" t="s">
        <v>300</v>
      </c>
      <c r="G22" s="75" t="s">
        <v>300</v>
      </c>
      <c r="H22" s="75" t="s">
        <v>300</v>
      </c>
      <c r="I22" s="75" t="s">
        <v>300</v>
      </c>
      <c r="J22" s="75" t="s">
        <v>300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B063B-0C36-4549-A651-DA3588327299}">
  <sheetPr codeName="Sheet7"/>
  <dimension ref="A1:R38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3" customWidth="1"/>
    <col min="2" max="2" width="14.83203125" style="2" customWidth="1"/>
    <col min="3" max="3" width="35.83203125" style="2" customWidth="1"/>
    <col min="4" max="4" width="9.83203125" style="3" customWidth="1"/>
    <col min="5" max="12" width="7.33203125" style="94" customWidth="1"/>
    <col min="13" max="18" width="9.33203125" style="94"/>
    <col min="19" max="16384" width="9.33203125" style="110"/>
  </cols>
  <sheetData>
    <row r="1" spans="1:12" x14ac:dyDescent="0.2">
      <c r="A1" s="93" t="s">
        <v>295</v>
      </c>
      <c r="F1" s="94" t="s">
        <v>306</v>
      </c>
    </row>
    <row r="2" spans="1:12" ht="15" customHeight="1" x14ac:dyDescent="0.2">
      <c r="A2" s="2" t="s">
        <v>297</v>
      </c>
      <c r="B2" s="2">
        <v>4</v>
      </c>
      <c r="E2" s="94" t="s">
        <v>314</v>
      </c>
      <c r="F2" s="94">
        <v>29</v>
      </c>
      <c r="G2" s="2" t="s">
        <v>315</v>
      </c>
    </row>
    <row r="3" spans="1:12" x14ac:dyDescent="0.2">
      <c r="A3" s="2" t="s">
        <v>247</v>
      </c>
      <c r="B3" s="2" t="s">
        <v>3</v>
      </c>
      <c r="E3" s="94" t="s">
        <v>316</v>
      </c>
      <c r="F3" s="94">
        <v>29</v>
      </c>
      <c r="G3" s="2" t="s">
        <v>317</v>
      </c>
    </row>
    <row r="4" spans="1:12" x14ac:dyDescent="0.2">
      <c r="A4" s="2" t="s">
        <v>248</v>
      </c>
      <c r="B4" s="2" t="s">
        <v>262</v>
      </c>
      <c r="E4" s="94" t="s">
        <v>318</v>
      </c>
      <c r="F4" s="94">
        <v>29</v>
      </c>
      <c r="G4" s="2" t="s">
        <v>319</v>
      </c>
    </row>
    <row r="5" spans="1:12" x14ac:dyDescent="0.2">
      <c r="A5" s="2" t="s">
        <v>249</v>
      </c>
      <c r="B5" s="2" t="s">
        <v>263</v>
      </c>
      <c r="E5" s="94" t="s">
        <v>320</v>
      </c>
      <c r="F5" s="94">
        <v>29</v>
      </c>
      <c r="G5" s="2" t="s">
        <v>321</v>
      </c>
    </row>
    <row r="6" spans="1:12" x14ac:dyDescent="0.2">
      <c r="A6" s="2" t="s">
        <v>250</v>
      </c>
      <c r="B6" s="2">
        <v>1.25</v>
      </c>
    </row>
    <row r="7" spans="1:12" x14ac:dyDescent="0.2">
      <c r="A7" s="2" t="s">
        <v>37</v>
      </c>
      <c r="B7" s="2">
        <v>3</v>
      </c>
    </row>
    <row r="8" spans="1:12" x14ac:dyDescent="0.2">
      <c r="A8" s="2" t="s">
        <v>301</v>
      </c>
      <c r="B8" s="2">
        <v>26</v>
      </c>
      <c r="C8" s="2" t="s">
        <v>302</v>
      </c>
    </row>
    <row r="10" spans="1:12" x14ac:dyDescent="0.2">
      <c r="A10" s="95" t="s">
        <v>246</v>
      </c>
      <c r="B10" s="96" t="s">
        <v>34</v>
      </c>
      <c r="C10" s="96" t="s">
        <v>33</v>
      </c>
      <c r="D10" s="95" t="s">
        <v>303</v>
      </c>
      <c r="E10" s="97">
        <v>1</v>
      </c>
      <c r="F10" s="97">
        <v>2</v>
      </c>
      <c r="G10" s="97">
        <v>3</v>
      </c>
      <c r="H10" s="97">
        <v>4</v>
      </c>
      <c r="I10" s="98">
        <v>5</v>
      </c>
      <c r="J10" s="97">
        <v>6</v>
      </c>
      <c r="K10" s="97">
        <v>7</v>
      </c>
      <c r="L10" s="97">
        <v>8</v>
      </c>
    </row>
    <row r="11" spans="1:12" x14ac:dyDescent="0.2">
      <c r="A11" s="99">
        <v>1</v>
      </c>
      <c r="B11" s="100" t="s">
        <v>55</v>
      </c>
      <c r="C11" s="100" t="s">
        <v>54</v>
      </c>
      <c r="D11" s="99">
        <v>21</v>
      </c>
      <c r="E11" s="101">
        <v>2</v>
      </c>
      <c r="F11" s="101">
        <v>2</v>
      </c>
      <c r="G11" s="101">
        <v>4</v>
      </c>
      <c r="H11" s="101">
        <v>1</v>
      </c>
      <c r="I11" s="101">
        <v>1</v>
      </c>
      <c r="J11" s="102">
        <v>-10</v>
      </c>
      <c r="K11" s="101">
        <v>4</v>
      </c>
      <c r="L11" s="101">
        <v>7</v>
      </c>
    </row>
    <row r="12" spans="1:12" x14ac:dyDescent="0.2">
      <c r="A12" s="103">
        <v>2</v>
      </c>
      <c r="B12" s="104" t="s">
        <v>61</v>
      </c>
      <c r="C12" s="104" t="s">
        <v>60</v>
      </c>
      <c r="D12" s="103">
        <v>26</v>
      </c>
      <c r="E12" s="105">
        <v>6</v>
      </c>
      <c r="F12" s="105">
        <v>4</v>
      </c>
      <c r="G12" s="105">
        <v>1</v>
      </c>
      <c r="H12" s="105" t="s">
        <v>322</v>
      </c>
      <c r="I12" s="105">
        <v>9</v>
      </c>
      <c r="J12" s="105">
        <v>2</v>
      </c>
      <c r="K12" s="105">
        <v>3</v>
      </c>
      <c r="L12" s="105">
        <v>1</v>
      </c>
    </row>
    <row r="13" spans="1:12" x14ac:dyDescent="0.2">
      <c r="A13" s="99">
        <v>3</v>
      </c>
      <c r="B13" s="100" t="s">
        <v>323</v>
      </c>
      <c r="C13" s="100" t="s">
        <v>324</v>
      </c>
      <c r="D13" s="99">
        <v>30</v>
      </c>
      <c r="E13" s="101">
        <v>3</v>
      </c>
      <c r="F13" s="101">
        <v>1</v>
      </c>
      <c r="G13" s="101">
        <v>8</v>
      </c>
      <c r="H13" s="102">
        <v>-11</v>
      </c>
      <c r="I13" s="101">
        <v>4</v>
      </c>
      <c r="J13" s="101">
        <v>9</v>
      </c>
      <c r="K13" s="101">
        <v>1</v>
      </c>
      <c r="L13" s="101">
        <v>4</v>
      </c>
    </row>
    <row r="14" spans="1:12" x14ac:dyDescent="0.2">
      <c r="A14" s="103">
        <v>4</v>
      </c>
      <c r="B14" s="104" t="s">
        <v>325</v>
      </c>
      <c r="C14" s="104" t="s">
        <v>326</v>
      </c>
      <c r="D14" s="103">
        <v>31</v>
      </c>
      <c r="E14" s="105" t="s">
        <v>327</v>
      </c>
      <c r="F14" s="105">
        <v>5</v>
      </c>
      <c r="G14" s="105">
        <v>9</v>
      </c>
      <c r="H14" s="105">
        <v>5</v>
      </c>
      <c r="I14" s="105">
        <v>7</v>
      </c>
      <c r="J14" s="105">
        <v>1</v>
      </c>
      <c r="K14" s="105">
        <v>2</v>
      </c>
      <c r="L14" s="105">
        <v>2</v>
      </c>
    </row>
    <row r="15" spans="1:12" x14ac:dyDescent="0.2">
      <c r="A15" s="99">
        <v>5</v>
      </c>
      <c r="B15" s="100" t="s">
        <v>328</v>
      </c>
      <c r="C15" s="100" t="s">
        <v>329</v>
      </c>
      <c r="D15" s="99">
        <v>35</v>
      </c>
      <c r="E15" s="102">
        <v>-9</v>
      </c>
      <c r="F15" s="101">
        <v>7</v>
      </c>
      <c r="G15" s="101">
        <v>2</v>
      </c>
      <c r="H15" s="101">
        <v>3</v>
      </c>
      <c r="I15" s="101">
        <v>2</v>
      </c>
      <c r="J15" s="101">
        <v>8</v>
      </c>
      <c r="K15" s="101">
        <v>5</v>
      </c>
      <c r="L15" s="101">
        <v>8</v>
      </c>
    </row>
    <row r="16" spans="1:12" x14ac:dyDescent="0.2">
      <c r="A16" s="103">
        <v>6</v>
      </c>
      <c r="B16" s="104" t="s">
        <v>330</v>
      </c>
      <c r="C16" s="104" t="s">
        <v>331</v>
      </c>
      <c r="D16" s="103">
        <v>42</v>
      </c>
      <c r="E16" s="105">
        <v>1</v>
      </c>
      <c r="F16" s="105">
        <v>3</v>
      </c>
      <c r="G16" s="105">
        <v>11</v>
      </c>
      <c r="H16" s="105">
        <v>8</v>
      </c>
      <c r="I16" s="105" t="s">
        <v>322</v>
      </c>
      <c r="J16" s="105">
        <v>4</v>
      </c>
      <c r="K16" s="105">
        <v>9</v>
      </c>
      <c r="L16" s="105">
        <v>6</v>
      </c>
    </row>
    <row r="17" spans="1:12" x14ac:dyDescent="0.2">
      <c r="A17" s="99">
        <v>7</v>
      </c>
      <c r="B17" s="100" t="s">
        <v>162</v>
      </c>
      <c r="C17" s="100" t="s">
        <v>161</v>
      </c>
      <c r="D17" s="99">
        <v>44</v>
      </c>
      <c r="E17" s="101">
        <v>11</v>
      </c>
      <c r="F17" s="101">
        <v>11</v>
      </c>
      <c r="G17" s="101">
        <v>6</v>
      </c>
      <c r="H17" s="101">
        <v>2</v>
      </c>
      <c r="I17" s="101">
        <v>3</v>
      </c>
      <c r="J17" s="102">
        <v>-12</v>
      </c>
      <c r="K17" s="101">
        <v>8</v>
      </c>
      <c r="L17" s="101">
        <v>3</v>
      </c>
    </row>
    <row r="18" spans="1:12" x14ac:dyDescent="0.2">
      <c r="A18" s="103">
        <v>8</v>
      </c>
      <c r="B18" s="104" t="s">
        <v>103</v>
      </c>
      <c r="C18" s="104" t="s">
        <v>102</v>
      </c>
      <c r="D18" s="103">
        <v>44</v>
      </c>
      <c r="E18" s="105">
        <v>8</v>
      </c>
      <c r="F18" s="105">
        <v>6</v>
      </c>
      <c r="G18" s="105">
        <v>7</v>
      </c>
      <c r="H18" s="105">
        <v>9</v>
      </c>
      <c r="I18" s="106">
        <v>-10</v>
      </c>
      <c r="J18" s="105">
        <v>3</v>
      </c>
      <c r="K18" s="105">
        <v>6</v>
      </c>
      <c r="L18" s="105">
        <v>5</v>
      </c>
    </row>
    <row r="19" spans="1:12" x14ac:dyDescent="0.2">
      <c r="A19" s="99">
        <v>9</v>
      </c>
      <c r="B19" s="100" t="s">
        <v>332</v>
      </c>
      <c r="C19" s="100" t="s">
        <v>333</v>
      </c>
      <c r="D19" s="99">
        <v>55</v>
      </c>
      <c r="E19" s="101">
        <v>10</v>
      </c>
      <c r="F19" s="101">
        <v>9</v>
      </c>
      <c r="G19" s="101">
        <v>3</v>
      </c>
      <c r="H19" s="101" t="s">
        <v>322</v>
      </c>
      <c r="I19" s="101">
        <v>5</v>
      </c>
      <c r="J19" s="101">
        <v>7</v>
      </c>
      <c r="K19" s="101">
        <v>10</v>
      </c>
      <c r="L19" s="101">
        <v>11</v>
      </c>
    </row>
    <row r="20" spans="1:12" x14ac:dyDescent="0.2">
      <c r="A20" s="103">
        <v>10</v>
      </c>
      <c r="B20" s="104" t="s">
        <v>334</v>
      </c>
      <c r="C20" s="104" t="s">
        <v>335</v>
      </c>
      <c r="D20" s="103">
        <v>57</v>
      </c>
      <c r="E20" s="105">
        <v>4</v>
      </c>
      <c r="F20" s="105">
        <v>13</v>
      </c>
      <c r="G20" s="105">
        <v>12</v>
      </c>
      <c r="H20" s="105">
        <v>6</v>
      </c>
      <c r="I20" s="105" t="s">
        <v>336</v>
      </c>
      <c r="J20" s="105">
        <v>5</v>
      </c>
      <c r="K20" s="105">
        <v>7</v>
      </c>
      <c r="L20" s="105">
        <v>10</v>
      </c>
    </row>
    <row r="21" spans="1:12" x14ac:dyDescent="0.2">
      <c r="A21" s="99">
        <v>11</v>
      </c>
      <c r="B21" s="100" t="s">
        <v>108</v>
      </c>
      <c r="C21" s="100" t="s">
        <v>107</v>
      </c>
      <c r="D21" s="99">
        <v>64</v>
      </c>
      <c r="E21" s="101">
        <v>13</v>
      </c>
      <c r="F21" s="101">
        <v>8</v>
      </c>
      <c r="G21" s="101">
        <v>10</v>
      </c>
      <c r="H21" s="101">
        <v>7</v>
      </c>
      <c r="I21" s="101">
        <v>6</v>
      </c>
      <c r="J21" s="101">
        <v>6</v>
      </c>
      <c r="K21" s="101">
        <v>14</v>
      </c>
      <c r="L21" s="102">
        <v>-22</v>
      </c>
    </row>
    <row r="22" spans="1:12" x14ac:dyDescent="0.2">
      <c r="A22" s="103">
        <v>12</v>
      </c>
      <c r="B22" s="104" t="s">
        <v>337</v>
      </c>
      <c r="C22" s="104" t="s">
        <v>338</v>
      </c>
      <c r="D22" s="103">
        <v>85</v>
      </c>
      <c r="E22" s="105">
        <v>12</v>
      </c>
      <c r="F22" s="105">
        <v>15</v>
      </c>
      <c r="G22" s="106">
        <v>-16</v>
      </c>
      <c r="H22" s="105">
        <v>12</v>
      </c>
      <c r="I22" s="105">
        <v>8</v>
      </c>
      <c r="J22" s="105">
        <v>11</v>
      </c>
      <c r="K22" s="105">
        <v>12</v>
      </c>
      <c r="L22" s="105">
        <v>15</v>
      </c>
    </row>
    <row r="23" spans="1:12" x14ac:dyDescent="0.2">
      <c r="A23" s="99">
        <v>13</v>
      </c>
      <c r="B23" s="100" t="s">
        <v>152</v>
      </c>
      <c r="C23" s="100" t="s">
        <v>151</v>
      </c>
      <c r="D23" s="99">
        <v>88</v>
      </c>
      <c r="E23" s="101">
        <v>7</v>
      </c>
      <c r="F23" s="101">
        <v>14</v>
      </c>
      <c r="G23" s="101">
        <v>13</v>
      </c>
      <c r="H23" s="101">
        <v>10</v>
      </c>
      <c r="I23" s="101" t="s">
        <v>322</v>
      </c>
      <c r="J23" s="101">
        <v>14</v>
      </c>
      <c r="K23" s="101">
        <v>17</v>
      </c>
      <c r="L23" s="101">
        <v>13</v>
      </c>
    </row>
    <row r="24" spans="1:12" x14ac:dyDescent="0.2">
      <c r="A24" s="103">
        <v>14</v>
      </c>
      <c r="B24" s="104" t="s">
        <v>156</v>
      </c>
      <c r="C24" s="104" t="s">
        <v>155</v>
      </c>
      <c r="D24" s="103">
        <v>98</v>
      </c>
      <c r="E24" s="105">
        <v>5</v>
      </c>
      <c r="F24" s="105">
        <v>10</v>
      </c>
      <c r="G24" s="105">
        <v>5</v>
      </c>
      <c r="H24" s="105">
        <v>4</v>
      </c>
      <c r="I24" s="105" t="s">
        <v>322</v>
      </c>
      <c r="J24" s="105">
        <v>16</v>
      </c>
      <c r="K24" s="105" t="s">
        <v>314</v>
      </c>
      <c r="L24" s="105" t="s">
        <v>314</v>
      </c>
    </row>
    <row r="25" spans="1:12" x14ac:dyDescent="0.2">
      <c r="A25" s="99">
        <v>15</v>
      </c>
      <c r="B25" s="100" t="s">
        <v>339</v>
      </c>
      <c r="C25" s="100" t="s">
        <v>340</v>
      </c>
      <c r="D25" s="99">
        <v>105</v>
      </c>
      <c r="E25" s="101">
        <v>15</v>
      </c>
      <c r="F25" s="101">
        <v>12</v>
      </c>
      <c r="G25" s="102">
        <v>-21</v>
      </c>
      <c r="H25" s="101">
        <v>20</v>
      </c>
      <c r="I25" s="101">
        <v>16</v>
      </c>
      <c r="J25" s="101">
        <v>15</v>
      </c>
      <c r="K25" s="101">
        <v>11</v>
      </c>
      <c r="L25" s="101">
        <v>16</v>
      </c>
    </row>
    <row r="26" spans="1:12" x14ac:dyDescent="0.2">
      <c r="A26" s="103">
        <v>16</v>
      </c>
      <c r="B26" s="104" t="s">
        <v>341</v>
      </c>
      <c r="C26" s="104" t="s">
        <v>342</v>
      </c>
      <c r="D26" s="103">
        <v>107</v>
      </c>
      <c r="E26" s="105" t="s">
        <v>327</v>
      </c>
      <c r="F26" s="105">
        <v>18</v>
      </c>
      <c r="G26" s="105">
        <v>20</v>
      </c>
      <c r="H26" s="105">
        <v>18</v>
      </c>
      <c r="I26" s="105">
        <v>11</v>
      </c>
      <c r="J26" s="105">
        <v>13</v>
      </c>
      <c r="K26" s="105">
        <v>18</v>
      </c>
      <c r="L26" s="105">
        <v>9</v>
      </c>
    </row>
    <row r="27" spans="1:12" x14ac:dyDescent="0.2">
      <c r="A27" s="99">
        <v>17</v>
      </c>
      <c r="B27" s="100" t="s">
        <v>343</v>
      </c>
      <c r="C27" s="100" t="s">
        <v>344</v>
      </c>
      <c r="D27" s="99">
        <v>107</v>
      </c>
      <c r="E27" s="101">
        <v>16</v>
      </c>
      <c r="F27" s="102">
        <v>-21</v>
      </c>
      <c r="G27" s="101">
        <v>17</v>
      </c>
      <c r="H27" s="101">
        <v>13</v>
      </c>
      <c r="I27" s="101">
        <v>12</v>
      </c>
      <c r="J27" s="101">
        <v>17</v>
      </c>
      <c r="K27" s="101">
        <v>20</v>
      </c>
      <c r="L27" s="101">
        <v>12</v>
      </c>
    </row>
    <row r="28" spans="1:12" x14ac:dyDescent="0.2">
      <c r="A28" s="103">
        <v>18</v>
      </c>
      <c r="B28" s="104" t="s">
        <v>345</v>
      </c>
      <c r="C28" s="104" t="s">
        <v>346</v>
      </c>
      <c r="D28" s="103">
        <v>110</v>
      </c>
      <c r="E28" s="105">
        <v>17</v>
      </c>
      <c r="F28" s="105">
        <v>17</v>
      </c>
      <c r="G28" s="105">
        <v>14</v>
      </c>
      <c r="H28" s="105">
        <v>14</v>
      </c>
      <c r="I28" s="105">
        <v>15</v>
      </c>
      <c r="J28" s="106">
        <v>-20</v>
      </c>
      <c r="K28" s="105">
        <v>19</v>
      </c>
      <c r="L28" s="105">
        <v>14</v>
      </c>
    </row>
    <row r="29" spans="1:12" x14ac:dyDescent="0.2">
      <c r="A29" s="99">
        <v>19</v>
      </c>
      <c r="B29" s="100" t="s">
        <v>347</v>
      </c>
      <c r="C29" s="100" t="s">
        <v>348</v>
      </c>
      <c r="D29" s="99">
        <v>113</v>
      </c>
      <c r="E29" s="101">
        <v>20</v>
      </c>
      <c r="F29" s="102">
        <v>-22</v>
      </c>
      <c r="G29" s="101">
        <v>15</v>
      </c>
      <c r="H29" s="101">
        <v>15</v>
      </c>
      <c r="I29" s="101">
        <v>13</v>
      </c>
      <c r="J29" s="101">
        <v>18</v>
      </c>
      <c r="K29" s="101">
        <v>13</v>
      </c>
      <c r="L29" s="101">
        <v>19</v>
      </c>
    </row>
    <row r="30" spans="1:12" x14ac:dyDescent="0.2">
      <c r="A30" s="103">
        <v>20</v>
      </c>
      <c r="B30" s="104" t="s">
        <v>349</v>
      </c>
      <c r="C30" s="104" t="s">
        <v>350</v>
      </c>
      <c r="D30" s="103">
        <v>125</v>
      </c>
      <c r="E30" s="105">
        <v>19</v>
      </c>
      <c r="F30" s="105">
        <v>19</v>
      </c>
      <c r="G30" s="105">
        <v>18</v>
      </c>
      <c r="H30" s="105">
        <v>16</v>
      </c>
      <c r="I30" s="105">
        <v>14</v>
      </c>
      <c r="J30" s="106">
        <v>-24</v>
      </c>
      <c r="K30" s="105">
        <v>21</v>
      </c>
      <c r="L30" s="105">
        <v>18</v>
      </c>
    </row>
    <row r="31" spans="1:12" x14ac:dyDescent="0.2">
      <c r="A31" s="99">
        <v>21</v>
      </c>
      <c r="B31" s="100" t="s">
        <v>351</v>
      </c>
      <c r="C31" s="100" t="s">
        <v>352</v>
      </c>
      <c r="D31" s="99">
        <v>127</v>
      </c>
      <c r="E31" s="101" t="s">
        <v>327</v>
      </c>
      <c r="F31" s="101">
        <v>16</v>
      </c>
      <c r="G31" s="101">
        <v>23</v>
      </c>
      <c r="H31" s="101">
        <v>17</v>
      </c>
      <c r="I31" s="101">
        <v>18</v>
      </c>
      <c r="J31" s="101">
        <v>21</v>
      </c>
      <c r="K31" s="101">
        <v>15</v>
      </c>
      <c r="L31" s="101">
        <v>17</v>
      </c>
    </row>
    <row r="32" spans="1:12" x14ac:dyDescent="0.2">
      <c r="A32" s="103">
        <v>22</v>
      </c>
      <c r="B32" s="104" t="s">
        <v>353</v>
      </c>
      <c r="C32" s="104" t="s">
        <v>354</v>
      </c>
      <c r="D32" s="103">
        <v>137</v>
      </c>
      <c r="E32" s="105" t="s">
        <v>327</v>
      </c>
      <c r="F32" s="105">
        <v>24</v>
      </c>
      <c r="G32" s="105">
        <v>22</v>
      </c>
      <c r="H32" s="105">
        <v>19</v>
      </c>
      <c r="I32" s="105">
        <v>17</v>
      </c>
      <c r="J32" s="105">
        <v>19</v>
      </c>
      <c r="K32" s="105">
        <v>16</v>
      </c>
      <c r="L32" s="105">
        <v>20</v>
      </c>
    </row>
    <row r="33" spans="1:12" x14ac:dyDescent="0.2">
      <c r="A33" s="99">
        <v>23</v>
      </c>
      <c r="B33" s="100" t="s">
        <v>355</v>
      </c>
      <c r="C33" s="100" t="s">
        <v>356</v>
      </c>
      <c r="D33" s="99">
        <v>148</v>
      </c>
      <c r="E33" s="101">
        <v>18</v>
      </c>
      <c r="F33" s="101">
        <v>23</v>
      </c>
      <c r="G33" s="102">
        <v>-25</v>
      </c>
      <c r="H33" s="101">
        <v>21</v>
      </c>
      <c r="I33" s="101">
        <v>19</v>
      </c>
      <c r="J33" s="101">
        <v>22</v>
      </c>
      <c r="K33" s="101">
        <v>22</v>
      </c>
      <c r="L33" s="101">
        <v>23</v>
      </c>
    </row>
    <row r="34" spans="1:12" x14ac:dyDescent="0.2">
      <c r="A34" s="103">
        <v>24</v>
      </c>
      <c r="B34" s="104" t="s">
        <v>357</v>
      </c>
      <c r="C34" s="104" t="s">
        <v>358</v>
      </c>
      <c r="D34" s="103">
        <v>154</v>
      </c>
      <c r="E34" s="105">
        <v>21</v>
      </c>
      <c r="F34" s="106">
        <v>-25</v>
      </c>
      <c r="G34" s="105">
        <v>24</v>
      </c>
      <c r="H34" s="105">
        <v>22</v>
      </c>
      <c r="I34" s="105">
        <v>20</v>
      </c>
      <c r="J34" s="105">
        <v>23</v>
      </c>
      <c r="K34" s="105">
        <v>23</v>
      </c>
      <c r="L34" s="105">
        <v>21</v>
      </c>
    </row>
    <row r="35" spans="1:12" x14ac:dyDescent="0.2">
      <c r="A35" s="99">
        <v>25</v>
      </c>
      <c r="B35" s="100" t="s">
        <v>359</v>
      </c>
      <c r="C35" s="100" t="s">
        <v>360</v>
      </c>
      <c r="D35" s="99">
        <v>165</v>
      </c>
      <c r="E35" s="101">
        <v>22</v>
      </c>
      <c r="F35" s="102">
        <v>-26</v>
      </c>
      <c r="G35" s="101">
        <v>26</v>
      </c>
      <c r="H35" s="101">
        <v>23</v>
      </c>
      <c r="I35" s="101">
        <v>21</v>
      </c>
      <c r="J35" s="101">
        <v>25</v>
      </c>
      <c r="K35" s="101">
        <v>24</v>
      </c>
      <c r="L35" s="101">
        <v>24</v>
      </c>
    </row>
    <row r="36" spans="1:12" x14ac:dyDescent="0.2">
      <c r="A36" s="103">
        <v>26</v>
      </c>
      <c r="B36" s="104" t="s">
        <v>361</v>
      </c>
      <c r="C36" s="104" t="s">
        <v>362</v>
      </c>
      <c r="D36" s="103">
        <v>169</v>
      </c>
      <c r="E36" s="105">
        <v>14</v>
      </c>
      <c r="F36" s="105">
        <v>20</v>
      </c>
      <c r="G36" s="105">
        <v>19</v>
      </c>
      <c r="H36" s="105" t="s">
        <v>363</v>
      </c>
      <c r="I36" s="105" t="s">
        <v>314</v>
      </c>
      <c r="J36" s="105" t="s">
        <v>314</v>
      </c>
      <c r="K36" s="105" t="s">
        <v>314</v>
      </c>
      <c r="L36" s="105" t="s">
        <v>314</v>
      </c>
    </row>
    <row r="37" spans="1:12" x14ac:dyDescent="0.2">
      <c r="A37" s="99">
        <v>27</v>
      </c>
      <c r="B37" s="100" t="s">
        <v>364</v>
      </c>
      <c r="C37" s="100" t="s">
        <v>365</v>
      </c>
      <c r="D37" s="99">
        <v>203</v>
      </c>
      <c r="E37" s="101" t="s">
        <v>363</v>
      </c>
      <c r="F37" s="101" t="s">
        <v>314</v>
      </c>
      <c r="G37" s="101" t="s">
        <v>314</v>
      </c>
      <c r="H37" s="101" t="s">
        <v>314</v>
      </c>
      <c r="I37" s="101" t="s">
        <v>314</v>
      </c>
      <c r="J37" s="101" t="s">
        <v>314</v>
      </c>
      <c r="K37" s="101" t="s">
        <v>314</v>
      </c>
      <c r="L37" s="101" t="s">
        <v>314</v>
      </c>
    </row>
    <row r="38" spans="1:12" x14ac:dyDescent="0.2">
      <c r="A38" s="107">
        <v>27</v>
      </c>
      <c r="B38" s="108" t="s">
        <v>366</v>
      </c>
      <c r="C38" s="108" t="s">
        <v>367</v>
      </c>
      <c r="D38" s="107">
        <v>203</v>
      </c>
      <c r="E38" s="109" t="s">
        <v>363</v>
      </c>
      <c r="F38" s="109" t="s">
        <v>314</v>
      </c>
      <c r="G38" s="109" t="s">
        <v>314</v>
      </c>
      <c r="H38" s="109" t="s">
        <v>314</v>
      </c>
      <c r="I38" s="109" t="s">
        <v>314</v>
      </c>
      <c r="J38" s="109" t="s">
        <v>314</v>
      </c>
      <c r="K38" s="109" t="s">
        <v>314</v>
      </c>
      <c r="L38" s="109" t="s">
        <v>314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359D4-403D-4E16-8FC9-CB786CC76889}">
  <sheetPr codeName="Sheet8"/>
  <dimension ref="A1:R28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5" customWidth="1"/>
    <col min="3" max="3" width="35.83203125" style="55" customWidth="1"/>
    <col min="4" max="4" width="9.83203125" style="45" customWidth="1"/>
    <col min="5" max="9" width="7.33203125" style="56" customWidth="1"/>
    <col min="10" max="12" width="6.83203125" style="56" customWidth="1"/>
    <col min="13" max="18" width="9.33203125" style="56"/>
    <col min="19" max="16384" width="9.33203125" style="78"/>
  </cols>
  <sheetData>
    <row r="1" spans="1:12" x14ac:dyDescent="0.2">
      <c r="A1" s="54" t="s">
        <v>295</v>
      </c>
      <c r="F1" s="56" t="s">
        <v>296</v>
      </c>
    </row>
    <row r="2" spans="1:12" ht="15" customHeight="1" x14ac:dyDescent="0.2">
      <c r="A2" s="55" t="s">
        <v>297</v>
      </c>
      <c r="B2" s="55">
        <v>5</v>
      </c>
      <c r="E2" s="56" t="s">
        <v>298</v>
      </c>
      <c r="F2" s="79">
        <v>19</v>
      </c>
    </row>
    <row r="3" spans="1:12" x14ac:dyDescent="0.2">
      <c r="A3" s="55" t="s">
        <v>247</v>
      </c>
      <c r="B3" s="55" t="s">
        <v>4</v>
      </c>
      <c r="E3" s="56" t="s">
        <v>300</v>
      </c>
      <c r="F3" s="79">
        <v>19</v>
      </c>
    </row>
    <row r="4" spans="1:12" x14ac:dyDescent="0.2">
      <c r="A4" s="55" t="s">
        <v>248</v>
      </c>
      <c r="B4" s="55" t="s">
        <v>265</v>
      </c>
      <c r="F4" s="79"/>
    </row>
    <row r="5" spans="1:12" x14ac:dyDescent="0.2">
      <c r="A5" s="55" t="s">
        <v>249</v>
      </c>
      <c r="B5" s="55" t="s">
        <v>266</v>
      </c>
    </row>
    <row r="6" spans="1:12" x14ac:dyDescent="0.2">
      <c r="A6" s="55" t="s">
        <v>250</v>
      </c>
      <c r="B6" s="55">
        <v>1</v>
      </c>
    </row>
    <row r="7" spans="1:12" x14ac:dyDescent="0.2">
      <c r="A7" s="55" t="s">
        <v>37</v>
      </c>
      <c r="B7" s="55">
        <v>1</v>
      </c>
    </row>
    <row r="8" spans="1:12" x14ac:dyDescent="0.2">
      <c r="A8" s="55" t="s">
        <v>301</v>
      </c>
      <c r="B8" s="55">
        <v>18</v>
      </c>
      <c r="C8" s="55" t="s">
        <v>302</v>
      </c>
    </row>
    <row r="10" spans="1:12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I10" s="60">
        <v>5</v>
      </c>
      <c r="J10" s="111"/>
      <c r="K10" s="111"/>
      <c r="L10" s="111"/>
    </row>
    <row r="11" spans="1:12" x14ac:dyDescent="0.2">
      <c r="A11" s="80">
        <v>1</v>
      </c>
      <c r="B11" s="63" t="s">
        <v>52</v>
      </c>
      <c r="C11" s="63" t="s">
        <v>51</v>
      </c>
      <c r="D11" s="80">
        <v>12</v>
      </c>
      <c r="E11" s="64">
        <v>6</v>
      </c>
      <c r="F11" s="65">
        <v>-12</v>
      </c>
      <c r="G11" s="64">
        <v>4</v>
      </c>
      <c r="H11" s="64">
        <v>1</v>
      </c>
      <c r="I11" s="64">
        <v>1</v>
      </c>
    </row>
    <row r="12" spans="1:12" x14ac:dyDescent="0.2">
      <c r="A12" s="84">
        <v>2</v>
      </c>
      <c r="B12" s="85" t="s">
        <v>59</v>
      </c>
      <c r="C12" s="85" t="s">
        <v>58</v>
      </c>
      <c r="D12" s="84">
        <v>12</v>
      </c>
      <c r="E12" s="112">
        <v>-7</v>
      </c>
      <c r="F12" s="87">
        <v>1</v>
      </c>
      <c r="G12" s="87">
        <v>7</v>
      </c>
      <c r="H12" s="87">
        <v>2</v>
      </c>
      <c r="I12" s="87">
        <v>2</v>
      </c>
    </row>
    <row r="13" spans="1:12" x14ac:dyDescent="0.2">
      <c r="A13" s="80">
        <v>3</v>
      </c>
      <c r="B13" s="63" t="s">
        <v>158</v>
      </c>
      <c r="C13" s="63" t="s">
        <v>157</v>
      </c>
      <c r="D13" s="80">
        <v>12</v>
      </c>
      <c r="E13" s="65">
        <v>-8</v>
      </c>
      <c r="F13" s="64">
        <v>2</v>
      </c>
      <c r="G13" s="64">
        <v>1</v>
      </c>
      <c r="H13" s="64">
        <v>6</v>
      </c>
      <c r="I13" s="64">
        <v>3</v>
      </c>
    </row>
    <row r="14" spans="1:12" x14ac:dyDescent="0.2">
      <c r="A14" s="84">
        <v>4</v>
      </c>
      <c r="B14" s="85" t="s">
        <v>105</v>
      </c>
      <c r="C14" s="85" t="s">
        <v>104</v>
      </c>
      <c r="D14" s="84">
        <v>13</v>
      </c>
      <c r="E14" s="112">
        <v>-4</v>
      </c>
      <c r="F14" s="87">
        <v>3</v>
      </c>
      <c r="G14" s="87">
        <v>2</v>
      </c>
      <c r="H14" s="87">
        <v>4</v>
      </c>
      <c r="I14" s="87">
        <v>4</v>
      </c>
    </row>
    <row r="15" spans="1:12" x14ac:dyDescent="0.2">
      <c r="A15" s="80">
        <v>5</v>
      </c>
      <c r="B15" s="63" t="s">
        <v>84</v>
      </c>
      <c r="C15" s="63" t="s">
        <v>83</v>
      </c>
      <c r="D15" s="80">
        <v>19</v>
      </c>
      <c r="E15" s="64">
        <v>5</v>
      </c>
      <c r="F15" s="64">
        <v>6</v>
      </c>
      <c r="G15" s="64">
        <v>5</v>
      </c>
      <c r="H15" s="64">
        <v>3</v>
      </c>
      <c r="I15" s="65">
        <v>-10</v>
      </c>
    </row>
    <row r="16" spans="1:12" x14ac:dyDescent="0.2">
      <c r="A16" s="84">
        <v>6</v>
      </c>
      <c r="B16" s="85" t="s">
        <v>97</v>
      </c>
      <c r="C16" s="85" t="s">
        <v>96</v>
      </c>
      <c r="D16" s="84">
        <v>23</v>
      </c>
      <c r="E16" s="87">
        <v>9</v>
      </c>
      <c r="F16" s="87">
        <v>4</v>
      </c>
      <c r="G16" s="112">
        <v>-18</v>
      </c>
      <c r="H16" s="87">
        <v>5</v>
      </c>
      <c r="I16" s="87">
        <v>5</v>
      </c>
    </row>
    <row r="17" spans="1:9" x14ac:dyDescent="0.2">
      <c r="A17" s="80">
        <v>7</v>
      </c>
      <c r="B17" s="63" t="s">
        <v>82</v>
      </c>
      <c r="C17" s="63" t="s">
        <v>81</v>
      </c>
      <c r="D17" s="80">
        <v>26</v>
      </c>
      <c r="E17" s="64">
        <v>1</v>
      </c>
      <c r="F17" s="65">
        <v>-11</v>
      </c>
      <c r="G17" s="64">
        <v>3</v>
      </c>
      <c r="H17" s="64">
        <v>11</v>
      </c>
      <c r="I17" s="64">
        <v>11</v>
      </c>
    </row>
    <row r="18" spans="1:9" x14ac:dyDescent="0.2">
      <c r="A18" s="84">
        <v>8</v>
      </c>
      <c r="B18" s="85" t="s">
        <v>91</v>
      </c>
      <c r="C18" s="85" t="s">
        <v>90</v>
      </c>
      <c r="D18" s="84">
        <v>27</v>
      </c>
      <c r="E18" s="112">
        <v>-12</v>
      </c>
      <c r="F18" s="87">
        <v>5</v>
      </c>
      <c r="G18" s="87">
        <v>9</v>
      </c>
      <c r="H18" s="87">
        <v>7</v>
      </c>
      <c r="I18" s="87">
        <v>6</v>
      </c>
    </row>
    <row r="19" spans="1:9" x14ac:dyDescent="0.2">
      <c r="A19" s="80">
        <v>9</v>
      </c>
      <c r="B19" s="63" t="s">
        <v>134</v>
      </c>
      <c r="C19" s="63" t="s">
        <v>133</v>
      </c>
      <c r="D19" s="80">
        <v>28</v>
      </c>
      <c r="E19" s="64">
        <v>3</v>
      </c>
      <c r="F19" s="64">
        <v>9</v>
      </c>
      <c r="G19" s="65">
        <v>-14</v>
      </c>
      <c r="H19" s="64">
        <v>9</v>
      </c>
      <c r="I19" s="64">
        <v>7</v>
      </c>
    </row>
    <row r="20" spans="1:9" x14ac:dyDescent="0.2">
      <c r="A20" s="84">
        <v>10</v>
      </c>
      <c r="B20" s="85" t="s">
        <v>144</v>
      </c>
      <c r="C20" s="85" t="s">
        <v>143</v>
      </c>
      <c r="D20" s="84">
        <v>33</v>
      </c>
      <c r="E20" s="87">
        <v>2</v>
      </c>
      <c r="F20" s="112">
        <v>-15</v>
      </c>
      <c r="G20" s="87">
        <v>8</v>
      </c>
      <c r="H20" s="87">
        <v>10</v>
      </c>
      <c r="I20" s="87">
        <v>13</v>
      </c>
    </row>
    <row r="21" spans="1:9" x14ac:dyDescent="0.2">
      <c r="A21" s="80">
        <v>11</v>
      </c>
      <c r="B21" s="113" t="s">
        <v>204</v>
      </c>
      <c r="C21" s="63" t="s">
        <v>203</v>
      </c>
      <c r="D21" s="80">
        <v>38</v>
      </c>
      <c r="E21" s="65">
        <v>-14</v>
      </c>
      <c r="F21" s="64">
        <v>10</v>
      </c>
      <c r="G21" s="64">
        <v>11</v>
      </c>
      <c r="H21" s="64">
        <v>8</v>
      </c>
      <c r="I21" s="64">
        <v>9</v>
      </c>
    </row>
    <row r="22" spans="1:9" x14ac:dyDescent="0.2">
      <c r="A22" s="84">
        <v>12</v>
      </c>
      <c r="B22" s="85" t="s">
        <v>210</v>
      </c>
      <c r="C22" s="85" t="s">
        <v>209</v>
      </c>
      <c r="D22" s="84">
        <v>39</v>
      </c>
      <c r="E22" s="87">
        <v>11</v>
      </c>
      <c r="F22" s="87">
        <v>8</v>
      </c>
      <c r="G22" s="87">
        <v>12</v>
      </c>
      <c r="H22" s="112">
        <v>-13</v>
      </c>
      <c r="I22" s="87">
        <v>8</v>
      </c>
    </row>
    <row r="23" spans="1:9" x14ac:dyDescent="0.2">
      <c r="A23" s="80">
        <v>13</v>
      </c>
      <c r="B23" s="63" t="s">
        <v>132</v>
      </c>
      <c r="C23" s="63" t="s">
        <v>131</v>
      </c>
      <c r="D23" s="80">
        <v>44</v>
      </c>
      <c r="E23" s="64">
        <v>13</v>
      </c>
      <c r="F23" s="64">
        <v>13</v>
      </c>
      <c r="G23" s="64">
        <v>6</v>
      </c>
      <c r="H23" s="65">
        <v>-15</v>
      </c>
      <c r="I23" s="64">
        <v>12</v>
      </c>
    </row>
    <row r="24" spans="1:9" x14ac:dyDescent="0.2">
      <c r="A24" s="84">
        <v>14</v>
      </c>
      <c r="B24" s="85" t="s">
        <v>130</v>
      </c>
      <c r="C24" s="85" t="s">
        <v>129</v>
      </c>
      <c r="D24" s="84">
        <v>49</v>
      </c>
      <c r="E24" s="87" t="s">
        <v>311</v>
      </c>
      <c r="F24" s="87">
        <v>7</v>
      </c>
      <c r="G24" s="87">
        <v>15</v>
      </c>
      <c r="H24" s="87">
        <v>12</v>
      </c>
      <c r="I24" s="87">
        <v>15</v>
      </c>
    </row>
    <row r="25" spans="1:9" x14ac:dyDescent="0.2">
      <c r="A25" s="80">
        <v>15</v>
      </c>
      <c r="B25" s="113" t="s">
        <v>95</v>
      </c>
      <c r="C25" s="63" t="s">
        <v>119</v>
      </c>
      <c r="D25" s="80">
        <v>56</v>
      </c>
      <c r="E25" s="64">
        <v>10</v>
      </c>
      <c r="F25" s="65">
        <v>-18</v>
      </c>
      <c r="G25" s="64">
        <v>16</v>
      </c>
      <c r="H25" s="64">
        <v>16</v>
      </c>
      <c r="I25" s="64">
        <v>14</v>
      </c>
    </row>
    <row r="26" spans="1:9" x14ac:dyDescent="0.2">
      <c r="A26" s="84">
        <v>16</v>
      </c>
      <c r="B26" s="85" t="s">
        <v>228</v>
      </c>
      <c r="C26" s="85" t="s">
        <v>227</v>
      </c>
      <c r="D26" s="84">
        <v>58</v>
      </c>
      <c r="E26" s="87">
        <v>17</v>
      </c>
      <c r="F26" s="87">
        <v>14</v>
      </c>
      <c r="G26" s="87">
        <v>13</v>
      </c>
      <c r="H26" s="87">
        <v>14</v>
      </c>
      <c r="I26" s="87" t="s">
        <v>304</v>
      </c>
    </row>
    <row r="27" spans="1:9" x14ac:dyDescent="0.2">
      <c r="A27" s="80">
        <v>17</v>
      </c>
      <c r="B27" s="63" t="s">
        <v>232</v>
      </c>
      <c r="C27" s="63" t="s">
        <v>231</v>
      </c>
      <c r="D27" s="80">
        <v>61</v>
      </c>
      <c r="E27" s="64">
        <v>15</v>
      </c>
      <c r="F27" s="64">
        <v>17</v>
      </c>
      <c r="G27" s="64">
        <v>10</v>
      </c>
      <c r="H27" s="64" t="s">
        <v>305</v>
      </c>
      <c r="I27" s="64" t="s">
        <v>300</v>
      </c>
    </row>
    <row r="28" spans="1:9" x14ac:dyDescent="0.2">
      <c r="A28" s="114">
        <v>18</v>
      </c>
      <c r="B28" s="115" t="s">
        <v>176</v>
      </c>
      <c r="C28" s="115" t="s">
        <v>175</v>
      </c>
      <c r="D28" s="114">
        <v>68</v>
      </c>
      <c r="E28" s="116">
        <v>16</v>
      </c>
      <c r="F28" s="116">
        <v>16</v>
      </c>
      <c r="G28" s="116">
        <v>17</v>
      </c>
      <c r="H28" s="116" t="s">
        <v>305</v>
      </c>
      <c r="I28" s="116" t="s">
        <v>300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F5D6C-4B40-4DB1-BA1D-4C0E55F09884}">
  <sheetPr codeName="Sheet9"/>
  <dimension ref="A1:R36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5" customWidth="1"/>
    <col min="3" max="3" width="35.83203125" style="55" customWidth="1"/>
    <col min="4" max="4" width="9.83203125" style="45" customWidth="1"/>
    <col min="5" max="9" width="7.33203125" style="56" customWidth="1"/>
    <col min="10" max="12" width="6.83203125" style="56" customWidth="1"/>
    <col min="13" max="18" width="9.33203125" style="56"/>
    <col min="19" max="16384" width="9.33203125" style="78"/>
  </cols>
  <sheetData>
    <row r="1" spans="1:14" x14ac:dyDescent="0.2">
      <c r="A1" s="54" t="s">
        <v>295</v>
      </c>
      <c r="E1" s="94"/>
      <c r="F1" s="94" t="s">
        <v>306</v>
      </c>
      <c r="G1" s="94"/>
    </row>
    <row r="2" spans="1:14" ht="15" customHeight="1" x14ac:dyDescent="0.2">
      <c r="A2" s="55" t="s">
        <v>297</v>
      </c>
      <c r="B2" s="55">
        <v>6</v>
      </c>
      <c r="E2" s="3" t="s">
        <v>314</v>
      </c>
      <c r="F2" s="117">
        <v>27</v>
      </c>
      <c r="G2" s="2" t="s">
        <v>315</v>
      </c>
    </row>
    <row r="3" spans="1:14" x14ac:dyDescent="0.2">
      <c r="A3" s="55" t="s">
        <v>247</v>
      </c>
      <c r="B3" s="55" t="s">
        <v>5</v>
      </c>
      <c r="E3" s="3" t="s">
        <v>316</v>
      </c>
      <c r="F3" s="117">
        <v>27</v>
      </c>
      <c r="G3" s="2" t="s">
        <v>317</v>
      </c>
    </row>
    <row r="4" spans="1:14" x14ac:dyDescent="0.2">
      <c r="A4" s="55" t="s">
        <v>248</v>
      </c>
      <c r="B4" s="55" t="s">
        <v>268</v>
      </c>
      <c r="E4" s="3" t="s">
        <v>318</v>
      </c>
      <c r="F4" s="117">
        <v>27</v>
      </c>
      <c r="G4" s="2" t="s">
        <v>319</v>
      </c>
    </row>
    <row r="5" spans="1:14" x14ac:dyDescent="0.2">
      <c r="A5" s="55" t="s">
        <v>249</v>
      </c>
      <c r="B5" s="55" t="s">
        <v>269</v>
      </c>
      <c r="E5" s="45" t="s">
        <v>368</v>
      </c>
      <c r="F5" s="45">
        <v>27</v>
      </c>
      <c r="G5" s="55" t="s">
        <v>369</v>
      </c>
      <c r="H5" s="45"/>
      <c r="I5" s="45"/>
      <c r="J5" s="45"/>
      <c r="K5" s="45"/>
      <c r="L5" s="45"/>
      <c r="M5" s="45"/>
      <c r="N5" s="45"/>
    </row>
    <row r="6" spans="1:14" x14ac:dyDescent="0.2">
      <c r="A6" s="55" t="s">
        <v>250</v>
      </c>
      <c r="B6" s="55">
        <v>1.25</v>
      </c>
    </row>
    <row r="7" spans="1:14" x14ac:dyDescent="0.2">
      <c r="A7" s="55" t="s">
        <v>37</v>
      </c>
      <c r="B7" s="55">
        <v>3</v>
      </c>
    </row>
    <row r="8" spans="1:14" x14ac:dyDescent="0.2">
      <c r="A8" s="55" t="s">
        <v>301</v>
      </c>
      <c r="B8" s="55">
        <v>24</v>
      </c>
      <c r="C8" s="55" t="s">
        <v>302</v>
      </c>
    </row>
    <row r="10" spans="1:14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I10" s="59">
        <v>5</v>
      </c>
    </row>
    <row r="11" spans="1:14" x14ac:dyDescent="0.2">
      <c r="A11" s="80">
        <v>1</v>
      </c>
      <c r="B11" s="63" t="s">
        <v>55</v>
      </c>
      <c r="C11" s="63" t="s">
        <v>54</v>
      </c>
      <c r="D11" s="80">
        <v>5</v>
      </c>
      <c r="E11" s="65">
        <v>1</v>
      </c>
      <c r="F11" s="65">
        <v>2</v>
      </c>
      <c r="G11" s="65">
        <v>1</v>
      </c>
      <c r="H11" s="65">
        <v>-4</v>
      </c>
      <c r="I11" s="65">
        <v>1</v>
      </c>
    </row>
    <row r="12" spans="1:14" x14ac:dyDescent="0.2">
      <c r="A12" s="84">
        <v>2</v>
      </c>
      <c r="B12" s="85" t="s">
        <v>61</v>
      </c>
      <c r="C12" s="85" t="s">
        <v>60</v>
      </c>
      <c r="D12" s="84">
        <v>6</v>
      </c>
      <c r="E12" s="112">
        <v>-5</v>
      </c>
      <c r="F12" s="112">
        <v>1</v>
      </c>
      <c r="G12" s="112">
        <v>2</v>
      </c>
      <c r="H12" s="112">
        <v>1</v>
      </c>
      <c r="I12" s="112">
        <v>2</v>
      </c>
    </row>
    <row r="13" spans="1:14" x14ac:dyDescent="0.2">
      <c r="A13" s="80">
        <v>3</v>
      </c>
      <c r="B13" s="63" t="s">
        <v>370</v>
      </c>
      <c r="C13" s="63" t="s">
        <v>371</v>
      </c>
      <c r="D13" s="80">
        <v>16</v>
      </c>
      <c r="E13" s="65">
        <v>2</v>
      </c>
      <c r="F13" s="65">
        <v>4</v>
      </c>
      <c r="G13" s="65">
        <v>7</v>
      </c>
      <c r="H13" s="65">
        <v>3</v>
      </c>
      <c r="I13" s="65">
        <v>-8</v>
      </c>
    </row>
    <row r="14" spans="1:14" x14ac:dyDescent="0.2">
      <c r="A14" s="84">
        <v>4</v>
      </c>
      <c r="B14" s="85" t="s">
        <v>372</v>
      </c>
      <c r="C14" s="85" t="s">
        <v>373</v>
      </c>
      <c r="D14" s="84">
        <v>18</v>
      </c>
      <c r="E14" s="112">
        <v>3</v>
      </c>
      <c r="F14" s="112">
        <v>6</v>
      </c>
      <c r="G14" s="112">
        <v>-10</v>
      </c>
      <c r="H14" s="112">
        <v>2</v>
      </c>
      <c r="I14" s="112">
        <v>7</v>
      </c>
    </row>
    <row r="15" spans="1:14" x14ac:dyDescent="0.2">
      <c r="A15" s="80">
        <v>5</v>
      </c>
      <c r="B15" s="63" t="s">
        <v>99</v>
      </c>
      <c r="C15" s="63" t="s">
        <v>98</v>
      </c>
      <c r="D15" s="80">
        <v>18</v>
      </c>
      <c r="E15" s="65">
        <v>4</v>
      </c>
      <c r="F15" s="65">
        <v>3</v>
      </c>
      <c r="G15" s="65">
        <v>6</v>
      </c>
      <c r="H15" s="65">
        <v>-10</v>
      </c>
      <c r="I15" s="65">
        <v>5</v>
      </c>
    </row>
    <row r="16" spans="1:14" x14ac:dyDescent="0.2">
      <c r="A16" s="84">
        <v>6</v>
      </c>
      <c r="B16" s="85" t="s">
        <v>93</v>
      </c>
      <c r="C16" s="85" t="s">
        <v>92</v>
      </c>
      <c r="D16" s="84">
        <v>20</v>
      </c>
      <c r="E16" s="112">
        <v>6</v>
      </c>
      <c r="F16" s="112">
        <v>-8</v>
      </c>
      <c r="G16" s="112">
        <v>3</v>
      </c>
      <c r="H16" s="112">
        <v>5</v>
      </c>
      <c r="I16" s="112">
        <v>6</v>
      </c>
    </row>
    <row r="17" spans="1:9" x14ac:dyDescent="0.2">
      <c r="A17" s="80">
        <v>7</v>
      </c>
      <c r="B17" s="63" t="s">
        <v>122</v>
      </c>
      <c r="C17" s="63" t="s">
        <v>121</v>
      </c>
      <c r="D17" s="80">
        <v>25</v>
      </c>
      <c r="E17" s="65">
        <v>-14</v>
      </c>
      <c r="F17" s="65">
        <v>5</v>
      </c>
      <c r="G17" s="65">
        <v>4</v>
      </c>
      <c r="H17" s="65">
        <v>12</v>
      </c>
      <c r="I17" s="65">
        <v>4</v>
      </c>
    </row>
    <row r="18" spans="1:9" x14ac:dyDescent="0.2">
      <c r="A18" s="84">
        <v>8</v>
      </c>
      <c r="B18" s="85" t="s">
        <v>103</v>
      </c>
      <c r="C18" s="85" t="s">
        <v>102</v>
      </c>
      <c r="D18" s="84">
        <v>33</v>
      </c>
      <c r="E18" s="112">
        <v>12</v>
      </c>
      <c r="F18" s="112">
        <v>10</v>
      </c>
      <c r="G18" s="112">
        <v>5</v>
      </c>
      <c r="H18" s="112">
        <v>6</v>
      </c>
      <c r="I18" s="112" t="s">
        <v>327</v>
      </c>
    </row>
    <row r="19" spans="1:9" x14ac:dyDescent="0.2">
      <c r="A19" s="80">
        <v>9</v>
      </c>
      <c r="B19" s="63" t="s">
        <v>374</v>
      </c>
      <c r="C19" s="63" t="s">
        <v>375</v>
      </c>
      <c r="D19" s="80">
        <v>35</v>
      </c>
      <c r="E19" s="65">
        <v>8</v>
      </c>
      <c r="F19" s="65">
        <v>7</v>
      </c>
      <c r="G19" s="65">
        <v>-11</v>
      </c>
      <c r="H19" s="65">
        <v>11</v>
      </c>
      <c r="I19" s="65">
        <v>9</v>
      </c>
    </row>
    <row r="20" spans="1:9" x14ac:dyDescent="0.2">
      <c r="A20" s="84">
        <v>10</v>
      </c>
      <c r="B20" s="85" t="s">
        <v>334</v>
      </c>
      <c r="C20" s="85" t="s">
        <v>335</v>
      </c>
      <c r="D20" s="84">
        <v>36</v>
      </c>
      <c r="E20" s="112">
        <v>10</v>
      </c>
      <c r="F20" s="112">
        <v>-19</v>
      </c>
      <c r="G20" s="112">
        <v>8</v>
      </c>
      <c r="H20" s="112">
        <v>7</v>
      </c>
      <c r="I20" s="112">
        <v>11</v>
      </c>
    </row>
    <row r="21" spans="1:9" x14ac:dyDescent="0.2">
      <c r="A21" s="80">
        <v>11</v>
      </c>
      <c r="B21" s="63" t="s">
        <v>376</v>
      </c>
      <c r="C21" s="63" t="s">
        <v>377</v>
      </c>
      <c r="D21" s="80">
        <v>37</v>
      </c>
      <c r="E21" s="65">
        <v>9</v>
      </c>
      <c r="F21" s="65">
        <v>9</v>
      </c>
      <c r="G21" s="65">
        <v>-17</v>
      </c>
      <c r="H21" s="65">
        <v>9</v>
      </c>
      <c r="I21" s="65">
        <v>10</v>
      </c>
    </row>
    <row r="22" spans="1:9" x14ac:dyDescent="0.2">
      <c r="A22" s="84">
        <v>12</v>
      </c>
      <c r="B22" s="85" t="s">
        <v>378</v>
      </c>
      <c r="C22" s="85" t="s">
        <v>379</v>
      </c>
      <c r="D22" s="84">
        <v>43</v>
      </c>
      <c r="E22" s="112">
        <v>13</v>
      </c>
      <c r="F22" s="112">
        <v>13</v>
      </c>
      <c r="G22" s="112">
        <v>14</v>
      </c>
      <c r="H22" s="112">
        <v>-16</v>
      </c>
      <c r="I22" s="112">
        <v>3</v>
      </c>
    </row>
    <row r="23" spans="1:9" x14ac:dyDescent="0.2">
      <c r="A23" s="80">
        <v>13</v>
      </c>
      <c r="B23" s="63" t="s">
        <v>347</v>
      </c>
      <c r="C23" s="63" t="s">
        <v>348</v>
      </c>
      <c r="D23" s="80">
        <v>50</v>
      </c>
      <c r="E23" s="65">
        <v>7</v>
      </c>
      <c r="F23" s="65" t="s">
        <v>336</v>
      </c>
      <c r="G23" s="65">
        <v>12</v>
      </c>
      <c r="H23" s="65">
        <v>14</v>
      </c>
      <c r="I23" s="65">
        <v>17</v>
      </c>
    </row>
    <row r="24" spans="1:9" x14ac:dyDescent="0.2">
      <c r="A24" s="84">
        <v>14</v>
      </c>
      <c r="B24" s="85" t="s">
        <v>351</v>
      </c>
      <c r="C24" s="85" t="s">
        <v>352</v>
      </c>
      <c r="D24" s="84">
        <v>50</v>
      </c>
      <c r="E24" s="112">
        <v>-22</v>
      </c>
      <c r="F24" s="112">
        <v>11</v>
      </c>
      <c r="G24" s="112">
        <v>19</v>
      </c>
      <c r="H24" s="112">
        <v>8</v>
      </c>
      <c r="I24" s="112">
        <v>12</v>
      </c>
    </row>
    <row r="25" spans="1:9" x14ac:dyDescent="0.2">
      <c r="A25" s="80">
        <v>15</v>
      </c>
      <c r="B25" s="63" t="s">
        <v>380</v>
      </c>
      <c r="C25" s="63" t="s">
        <v>381</v>
      </c>
      <c r="D25" s="80">
        <v>54</v>
      </c>
      <c r="E25" s="65">
        <v>16</v>
      </c>
      <c r="F25" s="65">
        <v>-17</v>
      </c>
      <c r="G25" s="65">
        <v>9</v>
      </c>
      <c r="H25" s="65">
        <v>13</v>
      </c>
      <c r="I25" s="65">
        <v>16</v>
      </c>
    </row>
    <row r="26" spans="1:9" x14ac:dyDescent="0.2">
      <c r="A26" s="84">
        <v>16</v>
      </c>
      <c r="B26" s="85" t="s">
        <v>382</v>
      </c>
      <c r="C26" s="85" t="s">
        <v>383</v>
      </c>
      <c r="D26" s="84">
        <v>54</v>
      </c>
      <c r="E26" s="112">
        <v>11</v>
      </c>
      <c r="F26" s="112">
        <v>16</v>
      </c>
      <c r="G26" s="112">
        <v>13</v>
      </c>
      <c r="H26" s="112">
        <v>-18</v>
      </c>
      <c r="I26" s="112">
        <v>14</v>
      </c>
    </row>
    <row r="27" spans="1:9" x14ac:dyDescent="0.2">
      <c r="A27" s="80">
        <v>17</v>
      </c>
      <c r="B27" s="63" t="s">
        <v>384</v>
      </c>
      <c r="C27" s="63" t="s">
        <v>385</v>
      </c>
      <c r="D27" s="80">
        <v>60</v>
      </c>
      <c r="E27" s="65">
        <v>17</v>
      </c>
      <c r="F27" s="65">
        <v>12</v>
      </c>
      <c r="G27" s="65">
        <v>16</v>
      </c>
      <c r="H27" s="65">
        <v>15</v>
      </c>
      <c r="I27" s="65">
        <v>-18</v>
      </c>
    </row>
    <row r="28" spans="1:9" x14ac:dyDescent="0.2">
      <c r="A28" s="84">
        <v>18</v>
      </c>
      <c r="B28" s="85" t="s">
        <v>386</v>
      </c>
      <c r="C28" s="85" t="s">
        <v>387</v>
      </c>
      <c r="D28" s="84">
        <v>60</v>
      </c>
      <c r="E28" s="112">
        <v>15</v>
      </c>
      <c r="F28" s="112">
        <v>-20</v>
      </c>
      <c r="G28" s="112">
        <v>15</v>
      </c>
      <c r="H28" s="112">
        <v>17</v>
      </c>
      <c r="I28" s="112">
        <v>13</v>
      </c>
    </row>
    <row r="29" spans="1:9" x14ac:dyDescent="0.2">
      <c r="A29" s="80">
        <v>19</v>
      </c>
      <c r="B29" s="63" t="s">
        <v>388</v>
      </c>
      <c r="C29" s="63" t="s">
        <v>389</v>
      </c>
      <c r="D29" s="80">
        <v>65</v>
      </c>
      <c r="E29" s="65">
        <v>18</v>
      </c>
      <c r="F29" s="65">
        <v>14</v>
      </c>
      <c r="G29" s="65">
        <v>18</v>
      </c>
      <c r="H29" s="65">
        <v>-21</v>
      </c>
      <c r="I29" s="65">
        <v>15</v>
      </c>
    </row>
    <row r="30" spans="1:9" x14ac:dyDescent="0.2">
      <c r="A30" s="84">
        <v>20</v>
      </c>
      <c r="B30" s="85" t="s">
        <v>390</v>
      </c>
      <c r="C30" s="85" t="s">
        <v>391</v>
      </c>
      <c r="D30" s="84">
        <v>75</v>
      </c>
      <c r="E30" s="112">
        <v>20</v>
      </c>
      <c r="F30" s="112">
        <v>15</v>
      </c>
      <c r="G30" s="112">
        <v>21</v>
      </c>
      <c r="H30" s="112">
        <v>19</v>
      </c>
      <c r="I30" s="112" t="s">
        <v>336</v>
      </c>
    </row>
    <row r="31" spans="1:9" x14ac:dyDescent="0.2">
      <c r="A31" s="80">
        <v>21</v>
      </c>
      <c r="B31" s="63" t="s">
        <v>392</v>
      </c>
      <c r="C31" s="63" t="s">
        <v>393</v>
      </c>
      <c r="D31" s="80">
        <v>77</v>
      </c>
      <c r="E31" s="65">
        <v>-23</v>
      </c>
      <c r="F31" s="65">
        <v>18</v>
      </c>
      <c r="G31" s="65">
        <v>20</v>
      </c>
      <c r="H31" s="65">
        <v>20</v>
      </c>
      <c r="I31" s="65">
        <v>19</v>
      </c>
    </row>
    <row r="32" spans="1:9" x14ac:dyDescent="0.2">
      <c r="A32" s="84">
        <v>22</v>
      </c>
      <c r="B32" s="85" t="s">
        <v>394</v>
      </c>
      <c r="C32" s="85" t="s">
        <v>395</v>
      </c>
      <c r="D32" s="84">
        <v>95</v>
      </c>
      <c r="E32" s="112">
        <v>19</v>
      </c>
      <c r="F32" s="112">
        <v>22</v>
      </c>
      <c r="G32" s="112" t="s">
        <v>363</v>
      </c>
      <c r="H32" s="112" t="s">
        <v>314</v>
      </c>
      <c r="I32" s="112" t="s">
        <v>314</v>
      </c>
    </row>
    <row r="33" spans="1:9" x14ac:dyDescent="0.2">
      <c r="A33" s="80">
        <v>23</v>
      </c>
      <c r="B33" s="63" t="s">
        <v>355</v>
      </c>
      <c r="C33" s="63" t="s">
        <v>356</v>
      </c>
      <c r="D33" s="80">
        <v>99</v>
      </c>
      <c r="E33" s="65">
        <v>24</v>
      </c>
      <c r="F33" s="65">
        <v>21</v>
      </c>
      <c r="G33" s="65" t="s">
        <v>363</v>
      </c>
      <c r="H33" s="65" t="s">
        <v>314</v>
      </c>
      <c r="I33" s="65" t="s">
        <v>314</v>
      </c>
    </row>
    <row r="34" spans="1:9" x14ac:dyDescent="0.2">
      <c r="A34" s="84">
        <v>24</v>
      </c>
      <c r="B34" s="85" t="s">
        <v>396</v>
      </c>
      <c r="C34" s="85" t="s">
        <v>397</v>
      </c>
      <c r="D34" s="84">
        <v>102</v>
      </c>
      <c r="E34" s="112">
        <v>21</v>
      </c>
      <c r="F34" s="112" t="s">
        <v>363</v>
      </c>
      <c r="G34" s="112" t="s">
        <v>314</v>
      </c>
      <c r="H34" s="112" t="s">
        <v>314</v>
      </c>
      <c r="I34" s="112" t="s">
        <v>314</v>
      </c>
    </row>
    <row r="35" spans="1:9" x14ac:dyDescent="0.2">
      <c r="A35" s="80">
        <v>25</v>
      </c>
      <c r="B35" s="63" t="s">
        <v>398</v>
      </c>
      <c r="C35" s="63" t="s">
        <v>399</v>
      </c>
      <c r="D35" s="80">
        <v>108</v>
      </c>
      <c r="E35" s="65" t="s">
        <v>363</v>
      </c>
      <c r="F35" s="65" t="s">
        <v>314</v>
      </c>
      <c r="G35" s="65" t="s">
        <v>314</v>
      </c>
      <c r="H35" s="65" t="s">
        <v>314</v>
      </c>
      <c r="I35" s="65" t="s">
        <v>314</v>
      </c>
    </row>
    <row r="36" spans="1:9" x14ac:dyDescent="0.2">
      <c r="A36" s="114">
        <v>25</v>
      </c>
      <c r="B36" s="115" t="s">
        <v>400</v>
      </c>
      <c r="C36" s="115" t="s">
        <v>401</v>
      </c>
      <c r="D36" s="114">
        <v>108</v>
      </c>
      <c r="E36" s="118" t="s">
        <v>402</v>
      </c>
      <c r="F36" s="118" t="s">
        <v>314</v>
      </c>
      <c r="G36" s="118" t="s">
        <v>314</v>
      </c>
      <c r="H36" s="118" t="s">
        <v>314</v>
      </c>
      <c r="I36" s="118" t="s">
        <v>314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3AC5C-9755-4ED6-891E-C152709339EF}">
  <sheetPr codeName="Sheet10"/>
  <dimension ref="A1:R26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5" customWidth="1"/>
    <col min="3" max="3" width="35.83203125" style="55" customWidth="1"/>
    <col min="4" max="4" width="9.83203125" style="45" customWidth="1"/>
    <col min="5" max="9" width="7.33203125" style="56" customWidth="1"/>
    <col min="10" max="12" width="6.83203125" style="56" customWidth="1"/>
    <col min="13" max="18" width="9.33203125" style="56"/>
    <col min="19" max="16384" width="9.33203125" style="78"/>
  </cols>
  <sheetData>
    <row r="1" spans="1:15" x14ac:dyDescent="0.2">
      <c r="A1" s="54" t="s">
        <v>295</v>
      </c>
    </row>
    <row r="2" spans="1:15" ht="15" customHeight="1" x14ac:dyDescent="0.2">
      <c r="A2" s="55" t="s">
        <v>297</v>
      </c>
      <c r="B2" s="55">
        <v>7</v>
      </c>
    </row>
    <row r="3" spans="1:15" x14ac:dyDescent="0.2">
      <c r="A3" s="55" t="s">
        <v>247</v>
      </c>
      <c r="B3" s="55" t="s">
        <v>6</v>
      </c>
    </row>
    <row r="4" spans="1:15" x14ac:dyDescent="0.2">
      <c r="A4" s="55" t="s">
        <v>248</v>
      </c>
      <c r="B4" s="55" t="s">
        <v>271</v>
      </c>
    </row>
    <row r="5" spans="1:15" x14ac:dyDescent="0.2">
      <c r="A5" s="55" t="s">
        <v>249</v>
      </c>
      <c r="B5" s="55" t="s">
        <v>272</v>
      </c>
    </row>
    <row r="6" spans="1:15" x14ac:dyDescent="0.2">
      <c r="A6" s="55" t="s">
        <v>250</v>
      </c>
      <c r="B6" s="55">
        <v>1</v>
      </c>
    </row>
    <row r="7" spans="1:15" x14ac:dyDescent="0.2">
      <c r="A7" s="55" t="s">
        <v>37</v>
      </c>
      <c r="B7" s="55">
        <v>2</v>
      </c>
    </row>
    <row r="8" spans="1:15" x14ac:dyDescent="0.2">
      <c r="A8" s="55" t="s">
        <v>301</v>
      </c>
      <c r="B8" s="55">
        <v>15</v>
      </c>
      <c r="C8" s="55" t="s">
        <v>302</v>
      </c>
    </row>
    <row r="10" spans="1:15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I10" s="59">
        <v>5</v>
      </c>
    </row>
    <row r="11" spans="1:15" x14ac:dyDescent="0.2">
      <c r="A11" s="80">
        <v>1</v>
      </c>
      <c r="B11" s="63" t="s">
        <v>148</v>
      </c>
      <c r="C11" s="63" t="s">
        <v>147</v>
      </c>
      <c r="D11" s="80">
        <v>5</v>
      </c>
      <c r="E11" s="65">
        <v>1</v>
      </c>
      <c r="F11" s="65">
        <v>1</v>
      </c>
      <c r="G11" s="65">
        <v>-9</v>
      </c>
      <c r="H11" s="65">
        <v>1</v>
      </c>
      <c r="I11" s="65">
        <v>2</v>
      </c>
      <c r="O11" s="55"/>
    </row>
    <row r="12" spans="1:15" x14ac:dyDescent="0.2">
      <c r="A12" s="84">
        <v>2</v>
      </c>
      <c r="B12" s="85" t="s">
        <v>101</v>
      </c>
      <c r="C12" s="85" t="s">
        <v>100</v>
      </c>
      <c r="D12" s="84">
        <v>7</v>
      </c>
      <c r="E12" s="112">
        <v>-3</v>
      </c>
      <c r="F12" s="112">
        <v>2</v>
      </c>
      <c r="G12" s="112">
        <v>2</v>
      </c>
      <c r="H12" s="112">
        <v>2</v>
      </c>
      <c r="I12" s="112">
        <v>1</v>
      </c>
      <c r="O12" s="55"/>
    </row>
    <row r="13" spans="1:15" x14ac:dyDescent="0.2">
      <c r="A13" s="80">
        <v>3</v>
      </c>
      <c r="B13" s="63" t="s">
        <v>77</v>
      </c>
      <c r="C13" s="63" t="s">
        <v>76</v>
      </c>
      <c r="D13" s="80">
        <v>16</v>
      </c>
      <c r="E13" s="65">
        <v>2</v>
      </c>
      <c r="F13" s="65">
        <v>5</v>
      </c>
      <c r="G13" s="65">
        <v>5</v>
      </c>
      <c r="H13" s="65">
        <v>-6</v>
      </c>
      <c r="I13" s="65">
        <v>4</v>
      </c>
      <c r="O13" s="55"/>
    </row>
    <row r="14" spans="1:15" x14ac:dyDescent="0.2">
      <c r="A14" s="84">
        <v>4</v>
      </c>
      <c r="B14" s="85" t="s">
        <v>110</v>
      </c>
      <c r="C14" s="85" t="s">
        <v>109</v>
      </c>
      <c r="D14" s="84">
        <v>18</v>
      </c>
      <c r="E14" s="112">
        <v>6</v>
      </c>
      <c r="F14" s="112">
        <v>3</v>
      </c>
      <c r="G14" s="112">
        <v>-7</v>
      </c>
      <c r="H14" s="112">
        <v>3</v>
      </c>
      <c r="I14" s="112">
        <v>6</v>
      </c>
      <c r="O14" s="55"/>
    </row>
    <row r="15" spans="1:15" x14ac:dyDescent="0.2">
      <c r="A15" s="80">
        <v>5</v>
      </c>
      <c r="B15" s="63" t="s">
        <v>132</v>
      </c>
      <c r="C15" s="63" t="s">
        <v>131</v>
      </c>
      <c r="D15" s="80">
        <v>20</v>
      </c>
      <c r="E15" s="65">
        <v>4</v>
      </c>
      <c r="F15" s="65">
        <v>10</v>
      </c>
      <c r="G15" s="65">
        <v>1</v>
      </c>
      <c r="H15" s="65">
        <v>5</v>
      </c>
      <c r="I15" s="65">
        <v>-11</v>
      </c>
      <c r="O15" s="55"/>
    </row>
    <row r="16" spans="1:15" x14ac:dyDescent="0.2">
      <c r="A16" s="84">
        <v>6</v>
      </c>
      <c r="B16" s="85" t="s">
        <v>126</v>
      </c>
      <c r="C16" s="85" t="s">
        <v>125</v>
      </c>
      <c r="D16" s="84">
        <v>20</v>
      </c>
      <c r="E16" s="112">
        <v>5</v>
      </c>
      <c r="F16" s="112">
        <v>4</v>
      </c>
      <c r="G16" s="112">
        <v>8</v>
      </c>
      <c r="H16" s="112">
        <v>-9</v>
      </c>
      <c r="I16" s="112">
        <v>3</v>
      </c>
      <c r="O16" s="55"/>
    </row>
    <row r="17" spans="1:15" x14ac:dyDescent="0.2">
      <c r="A17" s="80">
        <v>7</v>
      </c>
      <c r="B17" s="63" t="s">
        <v>192</v>
      </c>
      <c r="C17" s="63" t="s">
        <v>191</v>
      </c>
      <c r="D17" s="80">
        <v>26</v>
      </c>
      <c r="E17" s="65">
        <v>7</v>
      </c>
      <c r="F17" s="65">
        <v>9</v>
      </c>
      <c r="G17" s="65">
        <v>3</v>
      </c>
      <c r="H17" s="65">
        <v>-15</v>
      </c>
      <c r="I17" s="65">
        <v>7</v>
      </c>
      <c r="O17" s="55"/>
    </row>
    <row r="18" spans="1:15" x14ac:dyDescent="0.2">
      <c r="A18" s="84">
        <v>8</v>
      </c>
      <c r="B18" s="85" t="s">
        <v>130</v>
      </c>
      <c r="C18" s="85" t="s">
        <v>129</v>
      </c>
      <c r="D18" s="84">
        <v>28</v>
      </c>
      <c r="E18" s="112">
        <v>8</v>
      </c>
      <c r="F18" s="112">
        <v>8</v>
      </c>
      <c r="G18" s="112">
        <v>4</v>
      </c>
      <c r="H18" s="112">
        <v>8</v>
      </c>
      <c r="I18" s="112">
        <v>-13</v>
      </c>
      <c r="O18" s="55"/>
    </row>
    <row r="19" spans="1:15" x14ac:dyDescent="0.2">
      <c r="A19" s="80">
        <v>9</v>
      </c>
      <c r="B19" s="63" t="s">
        <v>138</v>
      </c>
      <c r="C19" s="63" t="s">
        <v>137</v>
      </c>
      <c r="D19" s="80">
        <v>29</v>
      </c>
      <c r="E19" s="65">
        <v>12</v>
      </c>
      <c r="F19" s="65">
        <v>6</v>
      </c>
      <c r="G19" s="65">
        <v>6</v>
      </c>
      <c r="H19" s="65">
        <v>-13</v>
      </c>
      <c r="I19" s="65">
        <v>5</v>
      </c>
      <c r="O19" s="55"/>
    </row>
    <row r="20" spans="1:15" x14ac:dyDescent="0.2">
      <c r="A20" s="84">
        <v>10</v>
      </c>
      <c r="B20" s="119" t="s">
        <v>212</v>
      </c>
      <c r="C20" s="85" t="s">
        <v>211</v>
      </c>
      <c r="D20" s="84">
        <v>37</v>
      </c>
      <c r="E20" s="112">
        <v>-15</v>
      </c>
      <c r="F20" s="112">
        <v>14</v>
      </c>
      <c r="G20" s="112">
        <v>11</v>
      </c>
      <c r="H20" s="112">
        <v>4</v>
      </c>
      <c r="I20" s="112">
        <v>8</v>
      </c>
      <c r="L20" s="55" t="s">
        <v>403</v>
      </c>
      <c r="O20" s="55"/>
    </row>
    <row r="21" spans="1:15" x14ac:dyDescent="0.2">
      <c r="A21" s="80">
        <v>11</v>
      </c>
      <c r="B21" s="63" t="s">
        <v>173</v>
      </c>
      <c r="C21" s="63" t="s">
        <v>172</v>
      </c>
      <c r="D21" s="80">
        <v>38</v>
      </c>
      <c r="E21" s="65">
        <v>10</v>
      </c>
      <c r="F21" s="65">
        <v>7</v>
      </c>
      <c r="G21" s="65">
        <v>-12</v>
      </c>
      <c r="H21" s="65">
        <v>12</v>
      </c>
      <c r="I21" s="65">
        <v>9</v>
      </c>
      <c r="O21" s="55"/>
    </row>
    <row r="22" spans="1:15" x14ac:dyDescent="0.2">
      <c r="A22" s="84">
        <v>12</v>
      </c>
      <c r="B22" s="85" t="s">
        <v>146</v>
      </c>
      <c r="C22" s="85" t="s">
        <v>145</v>
      </c>
      <c r="D22" s="84">
        <v>44</v>
      </c>
      <c r="E22" s="112">
        <v>14</v>
      </c>
      <c r="F22" s="112">
        <v>-15</v>
      </c>
      <c r="G22" s="112">
        <v>13</v>
      </c>
      <c r="H22" s="112">
        <v>7</v>
      </c>
      <c r="I22" s="112">
        <v>10</v>
      </c>
      <c r="O22" s="55"/>
    </row>
    <row r="23" spans="1:15" x14ac:dyDescent="0.2">
      <c r="A23" s="80">
        <v>13</v>
      </c>
      <c r="B23" s="63" t="s">
        <v>169</v>
      </c>
      <c r="C23" s="63" t="s">
        <v>168</v>
      </c>
      <c r="D23" s="80">
        <v>46</v>
      </c>
      <c r="E23" s="65">
        <v>13</v>
      </c>
      <c r="F23" s="65">
        <v>13</v>
      </c>
      <c r="G23" s="65">
        <v>10</v>
      </c>
      <c r="H23" s="65">
        <v>10</v>
      </c>
      <c r="I23" s="65" t="s">
        <v>305</v>
      </c>
      <c r="O23" s="55"/>
    </row>
    <row r="24" spans="1:15" x14ac:dyDescent="0.2">
      <c r="A24" s="84">
        <v>14</v>
      </c>
      <c r="B24" s="85" t="s">
        <v>208</v>
      </c>
      <c r="C24" s="85" t="s">
        <v>207</v>
      </c>
      <c r="D24" s="84">
        <v>46</v>
      </c>
      <c r="E24" s="112">
        <v>11</v>
      </c>
      <c r="F24" s="112">
        <v>12</v>
      </c>
      <c r="G24" s="112" t="s">
        <v>404</v>
      </c>
      <c r="H24" s="112">
        <v>11</v>
      </c>
      <c r="I24" s="112">
        <v>12</v>
      </c>
      <c r="O24" s="55"/>
    </row>
    <row r="25" spans="1:15" x14ac:dyDescent="0.2">
      <c r="A25" s="80">
        <v>15</v>
      </c>
      <c r="B25" s="63" t="s">
        <v>202</v>
      </c>
      <c r="C25" s="63" t="s">
        <v>201</v>
      </c>
      <c r="D25" s="80">
        <v>48</v>
      </c>
      <c r="E25" s="65">
        <v>9</v>
      </c>
      <c r="F25" s="65">
        <v>11</v>
      </c>
      <c r="G25" s="65">
        <v>14</v>
      </c>
      <c r="H25" s="65">
        <v>14</v>
      </c>
      <c r="I25" s="65" t="s">
        <v>305</v>
      </c>
      <c r="O25" s="55"/>
    </row>
    <row r="26" spans="1:15" x14ac:dyDescent="0.2">
      <c r="A26" s="114">
        <v>16</v>
      </c>
      <c r="B26" s="115" t="s">
        <v>88</v>
      </c>
      <c r="C26" s="115" t="s">
        <v>87</v>
      </c>
      <c r="D26" s="114">
        <v>68</v>
      </c>
      <c r="E26" s="118" t="s">
        <v>305</v>
      </c>
      <c r="F26" s="118" t="s">
        <v>300</v>
      </c>
      <c r="G26" s="118" t="s">
        <v>300</v>
      </c>
      <c r="H26" s="118" t="s">
        <v>300</v>
      </c>
      <c r="I26" s="118" t="s">
        <v>300</v>
      </c>
      <c r="O26" s="5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8222-C7C5-4B39-A38A-67C7A3CF68A9}">
  <sheetPr codeName="Sheet11"/>
  <dimension ref="A1:R30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4.83203125" style="55" customWidth="1"/>
    <col min="3" max="3" width="35.83203125" style="55" customWidth="1"/>
    <col min="4" max="4" width="9.83203125" style="45" customWidth="1"/>
    <col min="5" max="5" width="6.83203125" style="56" customWidth="1"/>
    <col min="6" max="10" width="7.33203125" style="56" customWidth="1"/>
    <col min="11" max="12" width="6.83203125" style="56" customWidth="1"/>
    <col min="13" max="18" width="9.33203125" style="56"/>
    <col min="19" max="16384" width="9.33203125" style="78"/>
  </cols>
  <sheetData>
    <row r="1" spans="1:10" x14ac:dyDescent="0.2">
      <c r="A1" s="54" t="s">
        <v>295</v>
      </c>
    </row>
    <row r="2" spans="1:10" ht="15" customHeight="1" x14ac:dyDescent="0.2">
      <c r="A2" s="55" t="s">
        <v>297</v>
      </c>
      <c r="B2" s="55">
        <v>8</v>
      </c>
    </row>
    <row r="3" spans="1:10" x14ac:dyDescent="0.2">
      <c r="A3" s="55" t="s">
        <v>247</v>
      </c>
      <c r="B3" s="55" t="s">
        <v>7</v>
      </c>
    </row>
    <row r="4" spans="1:10" x14ac:dyDescent="0.2">
      <c r="A4" s="55" t="s">
        <v>248</v>
      </c>
      <c r="B4" s="55" t="s">
        <v>273</v>
      </c>
    </row>
    <row r="5" spans="1:10" x14ac:dyDescent="0.2">
      <c r="A5" s="55" t="s">
        <v>249</v>
      </c>
      <c r="B5" s="55" t="s">
        <v>274</v>
      </c>
    </row>
    <row r="6" spans="1:10" x14ac:dyDescent="0.2">
      <c r="A6" s="55" t="s">
        <v>250</v>
      </c>
      <c r="B6" s="55">
        <v>1</v>
      </c>
    </row>
    <row r="7" spans="1:10" x14ac:dyDescent="0.2">
      <c r="A7" s="55" t="s">
        <v>37</v>
      </c>
      <c r="B7" s="55">
        <v>2</v>
      </c>
    </row>
    <row r="8" spans="1:10" x14ac:dyDescent="0.2">
      <c r="A8" s="55" t="s">
        <v>301</v>
      </c>
      <c r="B8" s="55">
        <v>20</v>
      </c>
      <c r="C8" s="55" t="s">
        <v>302</v>
      </c>
    </row>
    <row r="10" spans="1:10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I10" s="59">
        <v>5</v>
      </c>
      <c r="J10" s="59">
        <v>6</v>
      </c>
    </row>
    <row r="11" spans="1:10" x14ac:dyDescent="0.2">
      <c r="A11" s="80">
        <v>1</v>
      </c>
      <c r="B11" s="63" t="s">
        <v>63</v>
      </c>
      <c r="C11" s="63" t="s">
        <v>62</v>
      </c>
      <c r="D11" s="80">
        <v>7</v>
      </c>
      <c r="E11" s="64">
        <v>2</v>
      </c>
      <c r="F11" s="65">
        <v>-4</v>
      </c>
      <c r="G11" s="64">
        <v>2</v>
      </c>
      <c r="H11" s="64">
        <v>1</v>
      </c>
      <c r="I11" s="64">
        <v>1</v>
      </c>
      <c r="J11" s="64">
        <v>1</v>
      </c>
    </row>
    <row r="12" spans="1:10" x14ac:dyDescent="0.2">
      <c r="A12" s="84">
        <v>2</v>
      </c>
      <c r="B12" s="85" t="s">
        <v>69</v>
      </c>
      <c r="C12" s="85" t="s">
        <v>68</v>
      </c>
      <c r="D12" s="84">
        <v>14</v>
      </c>
      <c r="E12" s="87">
        <v>1</v>
      </c>
      <c r="F12" s="87">
        <v>1</v>
      </c>
      <c r="G12" s="87">
        <v>6</v>
      </c>
      <c r="H12" s="87" t="s">
        <v>405</v>
      </c>
      <c r="I12" s="87">
        <v>2</v>
      </c>
      <c r="J12" s="87">
        <v>4</v>
      </c>
    </row>
    <row r="13" spans="1:10" x14ac:dyDescent="0.2">
      <c r="A13" s="80">
        <v>3</v>
      </c>
      <c r="B13" s="63" t="s">
        <v>82</v>
      </c>
      <c r="C13" s="63" t="s">
        <v>81</v>
      </c>
      <c r="D13" s="80">
        <v>17</v>
      </c>
      <c r="E13" s="64">
        <v>3</v>
      </c>
      <c r="F13" s="64">
        <v>3</v>
      </c>
      <c r="G13" s="65">
        <v>-7</v>
      </c>
      <c r="H13" s="64">
        <v>3</v>
      </c>
      <c r="I13" s="64">
        <v>6</v>
      </c>
      <c r="J13" s="64">
        <v>2</v>
      </c>
    </row>
    <row r="14" spans="1:10" x14ac:dyDescent="0.2">
      <c r="A14" s="84">
        <v>4</v>
      </c>
      <c r="B14" s="85" t="s">
        <v>114</v>
      </c>
      <c r="C14" s="85" t="s">
        <v>113</v>
      </c>
      <c r="D14" s="84">
        <v>22</v>
      </c>
      <c r="E14" s="112">
        <v>-13</v>
      </c>
      <c r="F14" s="87">
        <v>2</v>
      </c>
      <c r="G14" s="87">
        <v>1</v>
      </c>
      <c r="H14" s="87">
        <v>2</v>
      </c>
      <c r="I14" s="87">
        <v>12</v>
      </c>
      <c r="J14" s="87">
        <v>5</v>
      </c>
    </row>
    <row r="15" spans="1:10" x14ac:dyDescent="0.2">
      <c r="A15" s="80">
        <v>5</v>
      </c>
      <c r="B15" s="63" t="s">
        <v>91</v>
      </c>
      <c r="C15" s="63" t="s">
        <v>90</v>
      </c>
      <c r="D15" s="80">
        <v>28</v>
      </c>
      <c r="E15" s="64">
        <v>4</v>
      </c>
      <c r="F15" s="64">
        <v>7</v>
      </c>
      <c r="G15" s="64">
        <v>4</v>
      </c>
      <c r="H15" s="64">
        <v>9</v>
      </c>
      <c r="I15" s="64">
        <v>4</v>
      </c>
      <c r="J15" s="65">
        <v>-11</v>
      </c>
    </row>
    <row r="16" spans="1:10" x14ac:dyDescent="0.2">
      <c r="A16" s="84">
        <v>6</v>
      </c>
      <c r="B16" s="85" t="s">
        <v>150</v>
      </c>
      <c r="C16" s="85" t="s">
        <v>149</v>
      </c>
      <c r="D16" s="84">
        <v>30</v>
      </c>
      <c r="E16" s="87">
        <v>5</v>
      </c>
      <c r="F16" s="87">
        <v>6</v>
      </c>
      <c r="G16" s="87">
        <v>5</v>
      </c>
      <c r="H16" s="112">
        <v>-8</v>
      </c>
      <c r="I16" s="87">
        <v>8</v>
      </c>
      <c r="J16" s="87">
        <v>6</v>
      </c>
    </row>
    <row r="17" spans="1:12" x14ac:dyDescent="0.2">
      <c r="A17" s="80">
        <v>7</v>
      </c>
      <c r="B17" s="63" t="s">
        <v>110</v>
      </c>
      <c r="C17" s="63" t="s">
        <v>109</v>
      </c>
      <c r="D17" s="80">
        <v>35</v>
      </c>
      <c r="E17" s="65">
        <v>-14</v>
      </c>
      <c r="F17" s="64">
        <v>8</v>
      </c>
      <c r="G17" s="64">
        <v>10</v>
      </c>
      <c r="H17" s="64">
        <v>6</v>
      </c>
      <c r="I17" s="64">
        <v>3</v>
      </c>
      <c r="J17" s="64">
        <v>8</v>
      </c>
    </row>
    <row r="18" spans="1:12" x14ac:dyDescent="0.2">
      <c r="A18" s="84">
        <v>8</v>
      </c>
      <c r="B18" s="85" t="s">
        <v>101</v>
      </c>
      <c r="C18" s="85" t="s">
        <v>100</v>
      </c>
      <c r="D18" s="84">
        <v>36</v>
      </c>
      <c r="E18" s="87">
        <v>9</v>
      </c>
      <c r="F18" s="87">
        <v>5</v>
      </c>
      <c r="G18" s="87">
        <v>8</v>
      </c>
      <c r="H18" s="112">
        <v>-12</v>
      </c>
      <c r="I18" s="87">
        <v>7</v>
      </c>
      <c r="J18" s="87">
        <v>7</v>
      </c>
    </row>
    <row r="19" spans="1:12" x14ac:dyDescent="0.2">
      <c r="A19" s="80">
        <v>9</v>
      </c>
      <c r="B19" s="63" t="s">
        <v>84</v>
      </c>
      <c r="C19" s="63" t="s">
        <v>83</v>
      </c>
      <c r="D19" s="80">
        <v>38</v>
      </c>
      <c r="E19" s="65">
        <v>-11</v>
      </c>
      <c r="F19" s="64">
        <v>11</v>
      </c>
      <c r="G19" s="64">
        <v>3</v>
      </c>
      <c r="H19" s="64">
        <v>5</v>
      </c>
      <c r="I19" s="64">
        <v>9</v>
      </c>
      <c r="J19" s="64">
        <v>10</v>
      </c>
    </row>
    <row r="20" spans="1:12" x14ac:dyDescent="0.2">
      <c r="A20" s="84">
        <v>10</v>
      </c>
      <c r="B20" s="85" t="s">
        <v>138</v>
      </c>
      <c r="C20" s="85" t="s">
        <v>137</v>
      </c>
      <c r="D20" s="84">
        <v>43</v>
      </c>
      <c r="E20" s="87">
        <v>6</v>
      </c>
      <c r="F20" s="87">
        <v>12</v>
      </c>
      <c r="G20" s="112">
        <v>-16</v>
      </c>
      <c r="H20" s="87">
        <v>7</v>
      </c>
      <c r="I20" s="87">
        <v>15</v>
      </c>
      <c r="J20" s="87">
        <v>3</v>
      </c>
    </row>
    <row r="21" spans="1:12" x14ac:dyDescent="0.2">
      <c r="A21" s="80">
        <v>11</v>
      </c>
      <c r="B21" s="63" t="s">
        <v>173</v>
      </c>
      <c r="C21" s="63" t="s">
        <v>172</v>
      </c>
      <c r="D21" s="80">
        <v>57</v>
      </c>
      <c r="E21" s="64">
        <v>12</v>
      </c>
      <c r="F21" s="64">
        <v>14</v>
      </c>
      <c r="G21" s="64">
        <v>9</v>
      </c>
      <c r="H21" s="64">
        <v>11</v>
      </c>
      <c r="I21" s="64">
        <v>11</v>
      </c>
      <c r="J21" s="65">
        <v>-16</v>
      </c>
    </row>
    <row r="22" spans="1:12" x14ac:dyDescent="0.2">
      <c r="A22" s="84">
        <v>12</v>
      </c>
      <c r="B22" s="85" t="s">
        <v>126</v>
      </c>
      <c r="C22" s="85" t="s">
        <v>125</v>
      </c>
      <c r="D22" s="84">
        <v>62</v>
      </c>
      <c r="E22" s="87">
        <v>15</v>
      </c>
      <c r="F22" s="112">
        <v>-16</v>
      </c>
      <c r="G22" s="87">
        <v>14</v>
      </c>
      <c r="H22" s="87">
        <v>14</v>
      </c>
      <c r="I22" s="87">
        <v>5</v>
      </c>
      <c r="J22" s="87">
        <v>14</v>
      </c>
    </row>
    <row r="23" spans="1:12" x14ac:dyDescent="0.2">
      <c r="A23" s="80">
        <v>13</v>
      </c>
      <c r="B23" s="63" t="s">
        <v>146</v>
      </c>
      <c r="C23" s="63" t="s">
        <v>145</v>
      </c>
      <c r="D23" s="80">
        <v>63</v>
      </c>
      <c r="E23" s="64">
        <v>10</v>
      </c>
      <c r="F23" s="65">
        <v>-19</v>
      </c>
      <c r="G23" s="64">
        <v>13</v>
      </c>
      <c r="H23" s="64">
        <v>17</v>
      </c>
      <c r="I23" s="64">
        <v>10</v>
      </c>
      <c r="J23" s="64">
        <v>13</v>
      </c>
    </row>
    <row r="24" spans="1:12" x14ac:dyDescent="0.2">
      <c r="A24" s="84">
        <v>14</v>
      </c>
      <c r="B24" s="119" t="s">
        <v>406</v>
      </c>
      <c r="C24" s="85" t="s">
        <v>119</v>
      </c>
      <c r="D24" s="84">
        <v>64</v>
      </c>
      <c r="E24" s="87">
        <v>18</v>
      </c>
      <c r="F24" s="87">
        <v>10</v>
      </c>
      <c r="G24" s="87">
        <v>17</v>
      </c>
      <c r="H24" s="87">
        <v>10</v>
      </c>
      <c r="I24" s="87" t="s">
        <v>407</v>
      </c>
      <c r="J24" s="87">
        <v>9</v>
      </c>
      <c r="L24" s="55" t="s">
        <v>408</v>
      </c>
    </row>
    <row r="25" spans="1:12" x14ac:dyDescent="0.2">
      <c r="A25" s="80">
        <v>15</v>
      </c>
      <c r="B25" s="63" t="s">
        <v>202</v>
      </c>
      <c r="C25" s="63" t="s">
        <v>201</v>
      </c>
      <c r="D25" s="80">
        <v>69</v>
      </c>
      <c r="E25" s="64">
        <v>7</v>
      </c>
      <c r="F25" s="64">
        <v>13</v>
      </c>
      <c r="G25" s="65">
        <v>-18</v>
      </c>
      <c r="H25" s="64">
        <v>18</v>
      </c>
      <c r="I25" s="64">
        <v>14</v>
      </c>
      <c r="J25" s="64">
        <v>17</v>
      </c>
    </row>
    <row r="26" spans="1:12" x14ac:dyDescent="0.2">
      <c r="A26" s="84">
        <v>16</v>
      </c>
      <c r="B26" s="85" t="s">
        <v>218</v>
      </c>
      <c r="C26" s="85" t="s">
        <v>217</v>
      </c>
      <c r="D26" s="84">
        <v>70</v>
      </c>
      <c r="E26" s="87">
        <v>17</v>
      </c>
      <c r="F26" s="87">
        <v>17</v>
      </c>
      <c r="G26" s="87">
        <v>11</v>
      </c>
      <c r="H26" s="87">
        <v>4</v>
      </c>
      <c r="I26" s="87" t="s">
        <v>305</v>
      </c>
      <c r="J26" s="87" t="s">
        <v>300</v>
      </c>
      <c r="L26" s="55" t="s">
        <v>409</v>
      </c>
    </row>
    <row r="27" spans="1:12" x14ac:dyDescent="0.2">
      <c r="A27" s="80">
        <v>17</v>
      </c>
      <c r="B27" s="63" t="s">
        <v>180</v>
      </c>
      <c r="C27" s="63" t="s">
        <v>179</v>
      </c>
      <c r="D27" s="80">
        <v>70</v>
      </c>
      <c r="E27" s="65">
        <v>-20</v>
      </c>
      <c r="F27" s="64">
        <v>15</v>
      </c>
      <c r="G27" s="64">
        <v>12</v>
      </c>
      <c r="H27" s="64">
        <v>15</v>
      </c>
      <c r="I27" s="64">
        <v>13</v>
      </c>
      <c r="J27" s="64">
        <v>15</v>
      </c>
    </row>
    <row r="28" spans="1:12" x14ac:dyDescent="0.2">
      <c r="A28" s="84">
        <v>18</v>
      </c>
      <c r="B28" s="85" t="s">
        <v>208</v>
      </c>
      <c r="C28" s="85" t="s">
        <v>207</v>
      </c>
      <c r="D28" s="84">
        <v>74</v>
      </c>
      <c r="E28" s="87">
        <v>8</v>
      </c>
      <c r="F28" s="87">
        <v>18</v>
      </c>
      <c r="G28" s="87">
        <v>20</v>
      </c>
      <c r="H28" s="87" t="s">
        <v>410</v>
      </c>
      <c r="I28" s="87">
        <v>16</v>
      </c>
      <c r="J28" s="87">
        <v>12</v>
      </c>
    </row>
    <row r="29" spans="1:12" x14ac:dyDescent="0.2">
      <c r="A29" s="80">
        <v>19</v>
      </c>
      <c r="B29" s="63" t="s">
        <v>132</v>
      </c>
      <c r="C29" s="63" t="s">
        <v>131</v>
      </c>
      <c r="D29" s="80">
        <v>74</v>
      </c>
      <c r="E29" s="64">
        <v>16</v>
      </c>
      <c r="F29" s="64">
        <v>9</v>
      </c>
      <c r="G29" s="64">
        <v>15</v>
      </c>
      <c r="H29" s="64">
        <v>13</v>
      </c>
      <c r="I29" s="64" t="s">
        <v>410</v>
      </c>
      <c r="J29" s="64" t="s">
        <v>300</v>
      </c>
    </row>
    <row r="30" spans="1:12" x14ac:dyDescent="0.2">
      <c r="A30" s="114">
        <v>20</v>
      </c>
      <c r="B30" s="115" t="s">
        <v>169</v>
      </c>
      <c r="C30" s="115" t="s">
        <v>168</v>
      </c>
      <c r="D30" s="114">
        <v>96</v>
      </c>
      <c r="E30" s="116">
        <v>19</v>
      </c>
      <c r="F30" s="116" t="s">
        <v>407</v>
      </c>
      <c r="G30" s="116">
        <v>19</v>
      </c>
      <c r="H30" s="116">
        <v>16</v>
      </c>
      <c r="I30" s="116" t="s">
        <v>411</v>
      </c>
      <c r="J30" s="116" t="s">
        <v>300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7F15D-F14E-40A8-BBE3-9E19E529B4FB}">
  <sheetPr codeName="Sheet12"/>
  <dimension ref="A1:U39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5" customWidth="1"/>
    <col min="3" max="3" width="26.83203125" style="55" customWidth="1"/>
    <col min="4" max="4" width="9.83203125" style="45" customWidth="1"/>
    <col min="5" max="18" width="6.83203125" style="56" customWidth="1"/>
    <col min="19" max="20" width="6.83203125" style="78" customWidth="1"/>
    <col min="21" max="16384" width="9.33203125" style="78"/>
  </cols>
  <sheetData>
    <row r="1" spans="1:21" x14ac:dyDescent="0.2">
      <c r="A1" s="54" t="s">
        <v>295</v>
      </c>
    </row>
    <row r="2" spans="1:21" ht="15" customHeight="1" x14ac:dyDescent="0.2">
      <c r="A2" s="55" t="s">
        <v>297</v>
      </c>
      <c r="B2" s="55">
        <v>9</v>
      </c>
    </row>
    <row r="3" spans="1:21" x14ac:dyDescent="0.2">
      <c r="A3" s="55" t="s">
        <v>247</v>
      </c>
      <c r="B3" s="55" t="s">
        <v>8</v>
      </c>
    </row>
    <row r="4" spans="1:21" x14ac:dyDescent="0.2">
      <c r="A4" s="55" t="s">
        <v>248</v>
      </c>
      <c r="B4" s="55" t="s">
        <v>253</v>
      </c>
    </row>
    <row r="5" spans="1:21" x14ac:dyDescent="0.2">
      <c r="A5" s="55" t="s">
        <v>249</v>
      </c>
      <c r="B5" s="55" t="s">
        <v>275</v>
      </c>
    </row>
    <row r="6" spans="1:21" x14ac:dyDescent="0.2">
      <c r="A6" s="55" t="s">
        <v>250</v>
      </c>
      <c r="B6" s="55">
        <v>1.25</v>
      </c>
    </row>
    <row r="7" spans="1:21" x14ac:dyDescent="0.2">
      <c r="A7" s="55" t="s">
        <v>37</v>
      </c>
      <c r="B7" s="55">
        <v>2</v>
      </c>
    </row>
    <row r="8" spans="1:21" x14ac:dyDescent="0.2">
      <c r="A8" s="55" t="s">
        <v>301</v>
      </c>
      <c r="B8" s="55">
        <v>25</v>
      </c>
      <c r="C8" s="55" t="s">
        <v>302</v>
      </c>
    </row>
    <row r="9" spans="1:21" x14ac:dyDescent="0.2">
      <c r="A9" s="55"/>
      <c r="E9" s="45"/>
      <c r="F9" s="45"/>
      <c r="G9" s="45"/>
      <c r="H9" s="45"/>
      <c r="I9" s="45"/>
      <c r="J9" s="45"/>
      <c r="K9" s="45"/>
      <c r="L9" s="45"/>
      <c r="M9" s="45"/>
      <c r="N9" s="120" t="s">
        <v>412</v>
      </c>
      <c r="O9" s="120"/>
      <c r="P9" s="120"/>
      <c r="Q9" s="120"/>
      <c r="R9" s="120"/>
      <c r="S9" s="120"/>
      <c r="U9" s="121" t="s">
        <v>413</v>
      </c>
    </row>
    <row r="10" spans="1:21" ht="12.95" customHeight="1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I10" s="60">
        <v>5</v>
      </c>
      <c r="J10" s="59">
        <v>6</v>
      </c>
      <c r="K10" s="59">
        <v>7</v>
      </c>
      <c r="L10" s="59">
        <v>8</v>
      </c>
      <c r="M10" s="59">
        <v>9</v>
      </c>
      <c r="N10" s="59">
        <v>10</v>
      </c>
      <c r="O10" s="59">
        <v>11</v>
      </c>
      <c r="P10" s="59">
        <v>12</v>
      </c>
      <c r="Q10" s="59">
        <v>13</v>
      </c>
      <c r="R10" s="59">
        <v>14</v>
      </c>
      <c r="S10" s="59">
        <v>15</v>
      </c>
    </row>
    <row r="11" spans="1:21" x14ac:dyDescent="0.2">
      <c r="A11" s="80">
        <v>1</v>
      </c>
      <c r="B11" s="63" t="s">
        <v>47</v>
      </c>
      <c r="C11" s="63" t="s">
        <v>46</v>
      </c>
      <c r="D11" s="80">
        <v>34</v>
      </c>
      <c r="E11" s="65">
        <v>-5</v>
      </c>
      <c r="F11" s="65">
        <v>5</v>
      </c>
      <c r="G11" s="65">
        <v>2</v>
      </c>
      <c r="H11" s="65">
        <v>1</v>
      </c>
      <c r="I11" s="65">
        <v>5</v>
      </c>
      <c r="J11" s="65">
        <v>1</v>
      </c>
      <c r="K11" s="65">
        <v>4</v>
      </c>
      <c r="L11" s="65">
        <v>1</v>
      </c>
      <c r="M11" s="65">
        <v>2</v>
      </c>
      <c r="N11" s="65">
        <v>1</v>
      </c>
      <c r="O11" s="65">
        <v>4</v>
      </c>
      <c r="P11" s="65">
        <v>4</v>
      </c>
      <c r="Q11" s="65">
        <v>3</v>
      </c>
      <c r="R11" s="65">
        <v>-6</v>
      </c>
      <c r="S11" s="65">
        <v>1</v>
      </c>
    </row>
    <row r="12" spans="1:21" x14ac:dyDescent="0.2">
      <c r="A12" s="84">
        <v>2</v>
      </c>
      <c r="B12" s="85" t="s">
        <v>52</v>
      </c>
      <c r="C12" s="85" t="s">
        <v>51</v>
      </c>
      <c r="D12" s="84">
        <v>38</v>
      </c>
      <c r="E12" s="112">
        <v>3</v>
      </c>
      <c r="F12" s="112">
        <v>3</v>
      </c>
      <c r="G12" s="112">
        <v>3</v>
      </c>
      <c r="H12" s="112">
        <v>6</v>
      </c>
      <c r="I12" s="112">
        <v>1</v>
      </c>
      <c r="J12" s="112">
        <v>2</v>
      </c>
      <c r="K12" s="112">
        <v>3</v>
      </c>
      <c r="L12" s="112">
        <v>2</v>
      </c>
      <c r="M12" s="112">
        <v>5</v>
      </c>
      <c r="N12" s="112">
        <v>2</v>
      </c>
      <c r="O12" s="112">
        <v>-7</v>
      </c>
      <c r="P12" s="112">
        <v>-12</v>
      </c>
      <c r="Q12" s="112">
        <v>2</v>
      </c>
      <c r="R12" s="112">
        <v>1</v>
      </c>
      <c r="S12" s="112">
        <v>5</v>
      </c>
    </row>
    <row r="13" spans="1:21" x14ac:dyDescent="0.2">
      <c r="A13" s="80">
        <v>3</v>
      </c>
      <c r="B13" s="63" t="s">
        <v>307</v>
      </c>
      <c r="C13" s="63" t="s">
        <v>70</v>
      </c>
      <c r="D13" s="80">
        <v>44</v>
      </c>
      <c r="E13" s="65">
        <v>4</v>
      </c>
      <c r="F13" s="65">
        <v>6</v>
      </c>
      <c r="G13" s="65">
        <v>1</v>
      </c>
      <c r="H13" s="65">
        <v>-9</v>
      </c>
      <c r="I13" s="65">
        <v>4</v>
      </c>
      <c r="J13" s="65">
        <v>4</v>
      </c>
      <c r="K13" s="65">
        <v>1</v>
      </c>
      <c r="L13" s="65">
        <v>7</v>
      </c>
      <c r="M13" s="65">
        <v>4</v>
      </c>
      <c r="N13" s="65">
        <v>5</v>
      </c>
      <c r="O13" s="65" t="s">
        <v>405</v>
      </c>
      <c r="P13" s="65">
        <v>1</v>
      </c>
      <c r="Q13" s="65">
        <v>1</v>
      </c>
      <c r="R13" s="65">
        <v>2</v>
      </c>
      <c r="S13" s="65">
        <v>4</v>
      </c>
    </row>
    <row r="14" spans="1:21" x14ac:dyDescent="0.2">
      <c r="A14" s="84">
        <v>4</v>
      </c>
      <c r="B14" s="85" t="s">
        <v>69</v>
      </c>
      <c r="C14" s="85" t="s">
        <v>68</v>
      </c>
      <c r="D14" s="84">
        <v>58</v>
      </c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</row>
    <row r="15" spans="1:21" x14ac:dyDescent="0.2">
      <c r="A15" s="80">
        <v>5</v>
      </c>
      <c r="B15" s="63" t="s">
        <v>59</v>
      </c>
      <c r="C15" s="63" t="s">
        <v>58</v>
      </c>
      <c r="D15" s="80">
        <v>60</v>
      </c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</row>
    <row r="16" spans="1:21" x14ac:dyDescent="0.2">
      <c r="A16" s="84">
        <v>6</v>
      </c>
      <c r="B16" s="85" t="s">
        <v>105</v>
      </c>
      <c r="C16" s="85" t="s">
        <v>104</v>
      </c>
      <c r="D16" s="84">
        <v>61</v>
      </c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</row>
    <row r="17" spans="1:19" x14ac:dyDescent="0.2">
      <c r="A17" s="80">
        <v>7</v>
      </c>
      <c r="B17" s="63" t="s">
        <v>66</v>
      </c>
      <c r="C17" s="63" t="s">
        <v>65</v>
      </c>
      <c r="D17" s="80">
        <v>62</v>
      </c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</row>
    <row r="18" spans="1:19" x14ac:dyDescent="0.2">
      <c r="A18" s="84">
        <v>8</v>
      </c>
      <c r="B18" s="85" t="s">
        <v>82</v>
      </c>
      <c r="C18" s="85" t="s">
        <v>81</v>
      </c>
      <c r="D18" s="84">
        <v>66</v>
      </c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</row>
    <row r="19" spans="1:19" x14ac:dyDescent="0.2">
      <c r="A19" s="80">
        <v>9</v>
      </c>
      <c r="B19" s="63" t="s">
        <v>77</v>
      </c>
      <c r="C19" s="63" t="s">
        <v>76</v>
      </c>
      <c r="D19" s="80">
        <v>73</v>
      </c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</row>
    <row r="20" spans="1:19" x14ac:dyDescent="0.2">
      <c r="A20" s="84">
        <v>10</v>
      </c>
      <c r="B20" s="85" t="s">
        <v>166</v>
      </c>
      <c r="C20" s="85" t="s">
        <v>165</v>
      </c>
      <c r="D20" s="84">
        <v>80</v>
      </c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</row>
    <row r="21" spans="1:19" x14ac:dyDescent="0.2">
      <c r="A21" s="80">
        <v>11</v>
      </c>
      <c r="B21" s="63" t="s">
        <v>101</v>
      </c>
      <c r="C21" s="63" t="s">
        <v>100</v>
      </c>
      <c r="D21" s="80">
        <v>82</v>
      </c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</row>
    <row r="22" spans="1:19" x14ac:dyDescent="0.2">
      <c r="A22" s="84">
        <v>12</v>
      </c>
      <c r="B22" s="85" t="s">
        <v>91</v>
      </c>
      <c r="C22" s="85" t="s">
        <v>90</v>
      </c>
      <c r="D22" s="84">
        <v>83</v>
      </c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</row>
    <row r="23" spans="1:19" x14ac:dyDescent="0.2">
      <c r="A23" s="80">
        <v>13</v>
      </c>
      <c r="B23" s="63" t="s">
        <v>110</v>
      </c>
      <c r="C23" s="63" t="s">
        <v>109</v>
      </c>
      <c r="D23" s="80">
        <v>94</v>
      </c>
      <c r="E23" s="65">
        <v>1</v>
      </c>
      <c r="F23" s="65">
        <v>7</v>
      </c>
      <c r="G23" s="65">
        <v>10</v>
      </c>
      <c r="H23" s="65">
        <v>7</v>
      </c>
      <c r="I23" s="65">
        <v>7</v>
      </c>
      <c r="J23" s="65">
        <v>8</v>
      </c>
      <c r="K23" s="65">
        <v>2</v>
      </c>
      <c r="L23" s="65">
        <v>7</v>
      </c>
      <c r="M23" s="65">
        <v>6</v>
      </c>
      <c r="N23" s="65">
        <v>-11</v>
      </c>
      <c r="O23" s="65">
        <v>11</v>
      </c>
      <c r="P23" s="65">
        <v>-13</v>
      </c>
      <c r="Q23" s="65">
        <v>10</v>
      </c>
      <c r="R23" s="65">
        <v>11</v>
      </c>
      <c r="S23" s="65">
        <v>7</v>
      </c>
    </row>
    <row r="24" spans="1:19" x14ac:dyDescent="0.2">
      <c r="A24" s="84">
        <v>14</v>
      </c>
      <c r="B24" s="85" t="s">
        <v>84</v>
      </c>
      <c r="C24" s="85" t="s">
        <v>414</v>
      </c>
      <c r="D24" s="84">
        <v>55</v>
      </c>
      <c r="E24" s="112">
        <v>7</v>
      </c>
      <c r="F24" s="112">
        <v>5</v>
      </c>
      <c r="G24" s="112">
        <v>5</v>
      </c>
      <c r="H24" s="112">
        <v>2</v>
      </c>
      <c r="I24" s="112">
        <v>5</v>
      </c>
      <c r="J24" s="112">
        <v>3</v>
      </c>
      <c r="K24" s="112" t="s">
        <v>405</v>
      </c>
      <c r="L24" s="112">
        <v>-10</v>
      </c>
      <c r="M24" s="112">
        <v>8</v>
      </c>
      <c r="N24" s="112">
        <v>5</v>
      </c>
      <c r="O24" s="112">
        <v>2</v>
      </c>
      <c r="P24" s="112">
        <v>2</v>
      </c>
      <c r="Q24" s="112">
        <v>2</v>
      </c>
      <c r="R24" s="112">
        <v>2</v>
      </c>
      <c r="S24" s="112">
        <v>7</v>
      </c>
    </row>
    <row r="25" spans="1:19" x14ac:dyDescent="0.2">
      <c r="A25" s="80">
        <v>15</v>
      </c>
      <c r="B25" s="63" t="s">
        <v>108</v>
      </c>
      <c r="C25" s="63" t="s">
        <v>107</v>
      </c>
      <c r="D25" s="80">
        <v>71</v>
      </c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</row>
    <row r="26" spans="1:19" x14ac:dyDescent="0.2">
      <c r="A26" s="84">
        <v>16</v>
      </c>
      <c r="B26" s="85" t="s">
        <v>118</v>
      </c>
      <c r="C26" s="85" t="s">
        <v>117</v>
      </c>
      <c r="D26" s="84">
        <v>79</v>
      </c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</row>
    <row r="27" spans="1:19" x14ac:dyDescent="0.2">
      <c r="A27" s="80">
        <v>17</v>
      </c>
      <c r="B27" s="63" t="s">
        <v>406</v>
      </c>
      <c r="C27" s="63" t="s">
        <v>119</v>
      </c>
      <c r="D27" s="80">
        <v>81</v>
      </c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</row>
    <row r="28" spans="1:19" x14ac:dyDescent="0.2">
      <c r="A28" s="84">
        <v>18</v>
      </c>
      <c r="B28" s="85" t="s">
        <v>190</v>
      </c>
      <c r="C28" s="85" t="s">
        <v>189</v>
      </c>
      <c r="D28" s="84">
        <v>83</v>
      </c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</row>
    <row r="29" spans="1:19" x14ac:dyDescent="0.2">
      <c r="A29" s="80">
        <v>19</v>
      </c>
      <c r="B29" s="63" t="s">
        <v>130</v>
      </c>
      <c r="C29" s="63" t="s">
        <v>129</v>
      </c>
      <c r="D29" s="80">
        <v>90</v>
      </c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</row>
    <row r="30" spans="1:19" x14ac:dyDescent="0.2">
      <c r="A30" s="84">
        <v>20</v>
      </c>
      <c r="B30" s="85" t="s">
        <v>140</v>
      </c>
      <c r="C30" s="85" t="s">
        <v>139</v>
      </c>
      <c r="D30" s="84">
        <v>98</v>
      </c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</row>
    <row r="31" spans="1:19" x14ac:dyDescent="0.2">
      <c r="A31" s="80">
        <v>21</v>
      </c>
      <c r="B31" s="63" t="s">
        <v>126</v>
      </c>
      <c r="C31" s="63" t="s">
        <v>125</v>
      </c>
      <c r="D31" s="80">
        <v>108</v>
      </c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</row>
    <row r="32" spans="1:19" x14ac:dyDescent="0.2">
      <c r="A32" s="84">
        <v>22</v>
      </c>
      <c r="B32" s="85" t="s">
        <v>95</v>
      </c>
      <c r="C32" s="85" t="s">
        <v>94</v>
      </c>
      <c r="D32" s="84">
        <v>120</v>
      </c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</row>
    <row r="33" spans="1:19" x14ac:dyDescent="0.2">
      <c r="A33" s="80">
        <v>23</v>
      </c>
      <c r="B33" s="63" t="s">
        <v>146</v>
      </c>
      <c r="C33" s="63" t="s">
        <v>145</v>
      </c>
      <c r="D33" s="80">
        <v>127</v>
      </c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</row>
    <row r="34" spans="1:19" x14ac:dyDescent="0.2">
      <c r="A34" s="84">
        <v>24</v>
      </c>
      <c r="B34" s="85" t="s">
        <v>194</v>
      </c>
      <c r="C34" s="85" t="s">
        <v>193</v>
      </c>
      <c r="D34" s="84">
        <v>157</v>
      </c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</row>
    <row r="35" spans="1:19" x14ac:dyDescent="0.2">
      <c r="A35" s="80">
        <v>25</v>
      </c>
      <c r="B35" s="63" t="s">
        <v>150</v>
      </c>
      <c r="C35" s="63" t="s">
        <v>149</v>
      </c>
      <c r="D35" s="80">
        <v>170</v>
      </c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</row>
    <row r="36" spans="1:19" x14ac:dyDescent="0.2">
      <c r="A36" s="84">
        <v>26</v>
      </c>
      <c r="B36" s="85" t="s">
        <v>415</v>
      </c>
      <c r="C36" s="85" t="s">
        <v>416</v>
      </c>
      <c r="D36" s="84">
        <v>212</v>
      </c>
      <c r="E36" s="112" t="s">
        <v>300</v>
      </c>
      <c r="F36" s="112" t="s">
        <v>300</v>
      </c>
      <c r="G36" s="112" t="s">
        <v>300</v>
      </c>
      <c r="H36" s="112" t="s">
        <v>300</v>
      </c>
      <c r="I36" s="112" t="s">
        <v>300</v>
      </c>
      <c r="J36" s="112" t="s">
        <v>300</v>
      </c>
      <c r="K36" s="112" t="s">
        <v>300</v>
      </c>
      <c r="L36" s="112" t="s">
        <v>300</v>
      </c>
      <c r="M36" s="112" t="s">
        <v>300</v>
      </c>
      <c r="N36" s="112" t="s">
        <v>300</v>
      </c>
      <c r="O36" s="112" t="s">
        <v>300</v>
      </c>
      <c r="P36" s="112" t="s">
        <v>300</v>
      </c>
      <c r="Q36" s="112" t="s">
        <v>300</v>
      </c>
      <c r="R36" s="112" t="s">
        <v>300</v>
      </c>
      <c r="S36" s="112" t="s">
        <v>300</v>
      </c>
    </row>
    <row r="37" spans="1:19" x14ac:dyDescent="0.2">
      <c r="A37" s="80">
        <v>27</v>
      </c>
      <c r="B37" s="63" t="s">
        <v>224</v>
      </c>
      <c r="C37" s="63" t="s">
        <v>223</v>
      </c>
      <c r="D37" s="80">
        <v>212</v>
      </c>
      <c r="E37" s="65" t="s">
        <v>300</v>
      </c>
      <c r="F37" s="65" t="s">
        <v>300</v>
      </c>
      <c r="G37" s="65" t="s">
        <v>300</v>
      </c>
      <c r="H37" s="65" t="s">
        <v>300</v>
      </c>
      <c r="I37" s="65" t="s">
        <v>300</v>
      </c>
      <c r="J37" s="65" t="s">
        <v>300</v>
      </c>
      <c r="K37" s="65" t="s">
        <v>300</v>
      </c>
      <c r="L37" s="65" t="s">
        <v>300</v>
      </c>
      <c r="M37" s="65" t="s">
        <v>300</v>
      </c>
      <c r="N37" s="65" t="s">
        <v>300</v>
      </c>
      <c r="O37" s="65" t="s">
        <v>300</v>
      </c>
      <c r="P37" s="65" t="s">
        <v>300</v>
      </c>
      <c r="Q37" s="65" t="s">
        <v>300</v>
      </c>
      <c r="R37" s="65" t="s">
        <v>300</v>
      </c>
      <c r="S37" s="65" t="s">
        <v>300</v>
      </c>
    </row>
    <row r="38" spans="1:19" x14ac:dyDescent="0.2">
      <c r="A38" s="84">
        <v>28</v>
      </c>
      <c r="B38" s="85" t="s">
        <v>144</v>
      </c>
      <c r="C38" s="85" t="s">
        <v>143</v>
      </c>
      <c r="D38" s="84">
        <v>212</v>
      </c>
      <c r="E38" s="112" t="s">
        <v>300</v>
      </c>
      <c r="F38" s="112" t="s">
        <v>300</v>
      </c>
      <c r="G38" s="112" t="s">
        <v>300</v>
      </c>
      <c r="H38" s="112" t="s">
        <v>300</v>
      </c>
      <c r="I38" s="112" t="s">
        <v>300</v>
      </c>
      <c r="J38" s="112" t="s">
        <v>300</v>
      </c>
      <c r="K38" s="112" t="s">
        <v>300</v>
      </c>
      <c r="L38" s="112" t="s">
        <v>300</v>
      </c>
      <c r="M38" s="112" t="s">
        <v>300</v>
      </c>
      <c r="N38" s="112" t="s">
        <v>300</v>
      </c>
      <c r="O38" s="112" t="s">
        <v>300</v>
      </c>
      <c r="P38" s="112" t="s">
        <v>300</v>
      </c>
      <c r="Q38" s="112" t="s">
        <v>300</v>
      </c>
      <c r="R38" s="112" t="s">
        <v>300</v>
      </c>
      <c r="S38" s="112" t="s">
        <v>300</v>
      </c>
    </row>
    <row r="39" spans="1:19" x14ac:dyDescent="0.2">
      <c r="A39" s="88">
        <v>29</v>
      </c>
      <c r="B39" s="89" t="s">
        <v>196</v>
      </c>
      <c r="C39" s="89" t="s">
        <v>195</v>
      </c>
      <c r="D39" s="88">
        <v>212</v>
      </c>
      <c r="E39" s="122" t="s">
        <v>300</v>
      </c>
      <c r="F39" s="122" t="s">
        <v>300</v>
      </c>
      <c r="G39" s="122" t="s">
        <v>300</v>
      </c>
      <c r="H39" s="122" t="s">
        <v>300</v>
      </c>
      <c r="I39" s="122" t="s">
        <v>300</v>
      </c>
      <c r="J39" s="122" t="s">
        <v>300</v>
      </c>
      <c r="K39" s="122" t="s">
        <v>300</v>
      </c>
      <c r="L39" s="122" t="s">
        <v>300</v>
      </c>
      <c r="M39" s="122" t="s">
        <v>300</v>
      </c>
      <c r="N39" s="122" t="s">
        <v>300</v>
      </c>
      <c r="O39" s="122" t="s">
        <v>300</v>
      </c>
      <c r="P39" s="122" t="s">
        <v>300</v>
      </c>
      <c r="Q39" s="122" t="s">
        <v>300</v>
      </c>
      <c r="R39" s="122" t="s">
        <v>300</v>
      </c>
      <c r="S39" s="122" t="s">
        <v>300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81477-18C3-4730-8728-8EC1277C3123}">
  <sheetPr codeName="Sheet13"/>
  <dimension ref="A1:S37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5" customWidth="1"/>
    <col min="3" max="3" width="26.83203125" style="55" customWidth="1"/>
    <col min="4" max="4" width="9.83203125" style="45" customWidth="1"/>
    <col min="5" max="11" width="6.83203125" style="56" customWidth="1"/>
    <col min="12" max="19" width="6.83203125" style="78" customWidth="1"/>
    <col min="20" max="16384" width="9.33203125" style="78"/>
  </cols>
  <sheetData>
    <row r="1" spans="1:19" x14ac:dyDescent="0.2">
      <c r="A1" s="54" t="s">
        <v>295</v>
      </c>
    </row>
    <row r="2" spans="1:19" ht="15" customHeight="1" x14ac:dyDescent="0.2">
      <c r="A2" s="55" t="s">
        <v>297</v>
      </c>
      <c r="B2" s="55">
        <v>10</v>
      </c>
    </row>
    <row r="3" spans="1:19" x14ac:dyDescent="0.2">
      <c r="A3" s="55" t="s">
        <v>247</v>
      </c>
      <c r="B3" s="55" t="s">
        <v>9</v>
      </c>
    </row>
    <row r="4" spans="1:19" x14ac:dyDescent="0.2">
      <c r="A4" s="55" t="s">
        <v>248</v>
      </c>
      <c r="B4" s="55" t="s">
        <v>276</v>
      </c>
    </row>
    <row r="5" spans="1:19" x14ac:dyDescent="0.2">
      <c r="A5" s="55" t="s">
        <v>249</v>
      </c>
      <c r="B5" s="55" t="s">
        <v>277</v>
      </c>
    </row>
    <row r="6" spans="1:19" x14ac:dyDescent="0.2">
      <c r="A6" s="55" t="s">
        <v>250</v>
      </c>
      <c r="B6" s="55">
        <v>1</v>
      </c>
    </row>
    <row r="7" spans="1:19" x14ac:dyDescent="0.2">
      <c r="A7" s="55" t="s">
        <v>37</v>
      </c>
      <c r="B7" s="55">
        <v>2</v>
      </c>
    </row>
    <row r="8" spans="1:19" x14ac:dyDescent="0.2">
      <c r="A8" s="55" t="s">
        <v>301</v>
      </c>
      <c r="B8" s="55">
        <v>23</v>
      </c>
      <c r="C8" s="55" t="s">
        <v>302</v>
      </c>
    </row>
    <row r="10" spans="1:19" ht="12.95" customHeight="1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I10" s="59">
        <v>5</v>
      </c>
      <c r="J10" s="60">
        <v>6</v>
      </c>
      <c r="K10" s="59">
        <v>7</v>
      </c>
      <c r="L10" s="56"/>
      <c r="M10" s="56"/>
      <c r="N10" s="56"/>
      <c r="O10" s="56"/>
      <c r="P10" s="56"/>
      <c r="Q10" s="56"/>
      <c r="R10" s="56"/>
      <c r="S10" s="56"/>
    </row>
    <row r="11" spans="1:19" x14ac:dyDescent="0.2">
      <c r="A11" s="80">
        <v>1</v>
      </c>
      <c r="B11" s="63" t="s">
        <v>52</v>
      </c>
      <c r="C11" s="63" t="s">
        <v>51</v>
      </c>
      <c r="D11" s="80">
        <v>13</v>
      </c>
      <c r="E11" s="65">
        <v>1</v>
      </c>
      <c r="F11" s="65">
        <v>5</v>
      </c>
      <c r="G11" s="65">
        <v>1</v>
      </c>
      <c r="H11" s="65">
        <v>1</v>
      </c>
      <c r="I11" s="65">
        <v>3</v>
      </c>
      <c r="J11" s="65">
        <v>2</v>
      </c>
      <c r="K11" s="65">
        <v>-6</v>
      </c>
      <c r="L11" s="56"/>
      <c r="M11" s="56"/>
      <c r="N11" s="56"/>
      <c r="O11" s="56"/>
      <c r="P11" s="56"/>
      <c r="Q11" s="56"/>
      <c r="R11" s="56"/>
      <c r="S11" s="56"/>
    </row>
    <row r="12" spans="1:19" x14ac:dyDescent="0.2">
      <c r="A12" s="84">
        <v>2</v>
      </c>
      <c r="B12" s="85" t="s">
        <v>59</v>
      </c>
      <c r="C12" s="85" t="s">
        <v>58</v>
      </c>
      <c r="D12" s="84">
        <v>17</v>
      </c>
      <c r="E12" s="112">
        <v>-4</v>
      </c>
      <c r="F12" s="112">
        <v>3</v>
      </c>
      <c r="G12" s="112">
        <v>2</v>
      </c>
      <c r="H12" s="112">
        <v>4</v>
      </c>
      <c r="I12" s="112">
        <v>4</v>
      </c>
      <c r="J12" s="112">
        <v>1</v>
      </c>
      <c r="K12" s="112">
        <v>3</v>
      </c>
      <c r="L12" s="56"/>
      <c r="M12" s="56"/>
      <c r="N12" s="56"/>
      <c r="O12" s="56"/>
      <c r="P12" s="56"/>
      <c r="Q12" s="56"/>
      <c r="R12" s="56"/>
      <c r="S12" s="56"/>
    </row>
    <row r="13" spans="1:19" x14ac:dyDescent="0.2">
      <c r="A13" s="80">
        <v>3</v>
      </c>
      <c r="B13" s="63" t="s">
        <v>66</v>
      </c>
      <c r="C13" s="63" t="s">
        <v>65</v>
      </c>
      <c r="D13" s="80">
        <v>29</v>
      </c>
      <c r="E13" s="65" t="s">
        <v>305</v>
      </c>
      <c r="F13" s="65">
        <v>7</v>
      </c>
      <c r="G13" s="65">
        <v>3</v>
      </c>
      <c r="H13" s="65">
        <v>2</v>
      </c>
      <c r="I13" s="65">
        <v>7</v>
      </c>
      <c r="J13" s="65">
        <v>5</v>
      </c>
      <c r="K13" s="65">
        <v>5</v>
      </c>
      <c r="L13" s="56"/>
      <c r="M13" s="56"/>
      <c r="N13" s="56"/>
      <c r="O13" s="56"/>
      <c r="P13" s="56"/>
      <c r="Q13" s="56"/>
      <c r="R13" s="56"/>
      <c r="S13" s="56"/>
    </row>
    <row r="14" spans="1:19" x14ac:dyDescent="0.2">
      <c r="A14" s="84">
        <v>4</v>
      </c>
      <c r="B14" s="85" t="s">
        <v>77</v>
      </c>
      <c r="C14" s="85" t="s">
        <v>76</v>
      </c>
      <c r="D14" s="84">
        <v>33</v>
      </c>
      <c r="E14" s="112">
        <v>6</v>
      </c>
      <c r="F14" s="112">
        <v>2</v>
      </c>
      <c r="G14" s="112">
        <v>6</v>
      </c>
      <c r="H14" s="112">
        <v>9</v>
      </c>
      <c r="I14" s="112">
        <v>6</v>
      </c>
      <c r="J14" s="112">
        <v>-10</v>
      </c>
      <c r="K14" s="112">
        <v>4</v>
      </c>
      <c r="L14" s="56"/>
      <c r="M14" s="56"/>
      <c r="N14" s="56"/>
      <c r="O14" s="56"/>
      <c r="P14" s="56"/>
      <c r="Q14" s="56"/>
      <c r="R14" s="56"/>
      <c r="S14" s="56"/>
    </row>
    <row r="15" spans="1:19" x14ac:dyDescent="0.2">
      <c r="A15" s="80">
        <v>5</v>
      </c>
      <c r="B15" s="63" t="s">
        <v>80</v>
      </c>
      <c r="C15" s="63" t="s">
        <v>79</v>
      </c>
      <c r="D15" s="80">
        <v>35</v>
      </c>
      <c r="E15" s="65">
        <v>13</v>
      </c>
      <c r="F15" s="65">
        <v>8</v>
      </c>
      <c r="G15" s="65">
        <v>7</v>
      </c>
      <c r="H15" s="65" t="s">
        <v>311</v>
      </c>
      <c r="I15" s="65">
        <v>2</v>
      </c>
      <c r="J15" s="65">
        <v>4</v>
      </c>
      <c r="K15" s="65">
        <v>1</v>
      </c>
      <c r="L15" s="56"/>
      <c r="M15" s="56"/>
      <c r="N15" s="56"/>
      <c r="O15" s="56"/>
      <c r="P15" s="56"/>
      <c r="Q15" s="56"/>
      <c r="R15" s="56"/>
      <c r="S15" s="56"/>
    </row>
    <row r="16" spans="1:19" x14ac:dyDescent="0.2">
      <c r="A16" s="84">
        <v>6</v>
      </c>
      <c r="B16" s="85" t="s">
        <v>128</v>
      </c>
      <c r="C16" s="85" t="s">
        <v>127</v>
      </c>
      <c r="D16" s="84">
        <v>36</v>
      </c>
      <c r="E16" s="112">
        <v>3</v>
      </c>
      <c r="F16" s="112" t="s">
        <v>304</v>
      </c>
      <c r="G16" s="112">
        <v>5</v>
      </c>
      <c r="H16" s="112">
        <v>3</v>
      </c>
      <c r="I16" s="112">
        <v>10</v>
      </c>
      <c r="J16" s="112">
        <v>3</v>
      </c>
      <c r="K16" s="112">
        <v>12</v>
      </c>
      <c r="L16" s="56"/>
      <c r="M16" s="56"/>
      <c r="N16" s="56"/>
      <c r="O16" s="56"/>
      <c r="P16" s="56"/>
      <c r="Q16" s="56"/>
      <c r="R16" s="56"/>
      <c r="S16" s="56"/>
    </row>
    <row r="17" spans="1:19" x14ac:dyDescent="0.2">
      <c r="A17" s="80">
        <v>7</v>
      </c>
      <c r="B17" s="63" t="s">
        <v>75</v>
      </c>
      <c r="C17" s="63" t="s">
        <v>74</v>
      </c>
      <c r="D17" s="80">
        <v>39</v>
      </c>
      <c r="E17" s="65">
        <v>7</v>
      </c>
      <c r="F17" s="65">
        <v>6</v>
      </c>
      <c r="G17" s="65">
        <v>4</v>
      </c>
      <c r="H17" s="65">
        <v>6</v>
      </c>
      <c r="I17" s="65">
        <v>1</v>
      </c>
      <c r="J17" s="65">
        <v>15</v>
      </c>
      <c r="K17" s="65" t="s">
        <v>311</v>
      </c>
      <c r="L17" s="56"/>
      <c r="M17" s="56"/>
      <c r="N17" s="56"/>
      <c r="O17" s="56"/>
      <c r="P17" s="56"/>
      <c r="Q17" s="56"/>
      <c r="R17" s="56"/>
      <c r="S17" s="56"/>
    </row>
    <row r="18" spans="1:19" x14ac:dyDescent="0.2">
      <c r="A18" s="84">
        <v>8</v>
      </c>
      <c r="B18" s="85" t="s">
        <v>91</v>
      </c>
      <c r="C18" s="85" t="s">
        <v>90</v>
      </c>
      <c r="D18" s="84">
        <v>49</v>
      </c>
      <c r="E18" s="112">
        <v>5</v>
      </c>
      <c r="F18" s="112">
        <v>4</v>
      </c>
      <c r="G18" s="112">
        <v>9</v>
      </c>
      <c r="H18" s="112">
        <v>-12</v>
      </c>
      <c r="I18" s="112">
        <v>9</v>
      </c>
      <c r="J18" s="112">
        <v>12</v>
      </c>
      <c r="K18" s="112">
        <v>10</v>
      </c>
      <c r="L18" s="56"/>
      <c r="M18" s="56"/>
      <c r="N18" s="56"/>
      <c r="O18" s="56"/>
      <c r="P18" s="56"/>
      <c r="Q18" s="56"/>
      <c r="R18" s="56"/>
      <c r="S18" s="56"/>
    </row>
    <row r="19" spans="1:19" x14ac:dyDescent="0.2">
      <c r="A19" s="80">
        <v>9</v>
      </c>
      <c r="B19" s="63" t="s">
        <v>69</v>
      </c>
      <c r="C19" s="63" t="s">
        <v>68</v>
      </c>
      <c r="D19" s="80">
        <v>55</v>
      </c>
      <c r="E19" s="65">
        <v>8</v>
      </c>
      <c r="F19" s="65">
        <v>1</v>
      </c>
      <c r="G19" s="65" t="s">
        <v>311</v>
      </c>
      <c r="H19" s="65" t="s">
        <v>298</v>
      </c>
      <c r="I19" s="65">
        <v>8</v>
      </c>
      <c r="J19" s="65">
        <v>8</v>
      </c>
      <c r="K19" s="65">
        <v>2</v>
      </c>
      <c r="L19" s="56"/>
      <c r="M19" s="56"/>
      <c r="N19" s="56"/>
      <c r="O19" s="56"/>
      <c r="P19" s="56"/>
      <c r="Q19" s="56"/>
      <c r="R19" s="56"/>
      <c r="S19" s="56"/>
    </row>
    <row r="20" spans="1:19" x14ac:dyDescent="0.2">
      <c r="A20" s="84">
        <v>10</v>
      </c>
      <c r="B20" s="85" t="s">
        <v>82</v>
      </c>
      <c r="C20" s="85" t="s">
        <v>81</v>
      </c>
      <c r="D20" s="84">
        <v>55</v>
      </c>
      <c r="E20" s="112">
        <v>2</v>
      </c>
      <c r="F20" s="112">
        <v>-14</v>
      </c>
      <c r="G20" s="112">
        <v>10</v>
      </c>
      <c r="H20" s="112">
        <v>8</v>
      </c>
      <c r="I20" s="112">
        <v>13</v>
      </c>
      <c r="J20" s="112">
        <v>9</v>
      </c>
      <c r="K20" s="112">
        <v>13</v>
      </c>
      <c r="L20" s="56"/>
      <c r="M20" s="56"/>
      <c r="N20" s="56"/>
      <c r="O20" s="56"/>
      <c r="P20" s="56"/>
      <c r="Q20" s="56"/>
      <c r="R20" s="56"/>
      <c r="S20" s="56"/>
    </row>
    <row r="21" spans="1:19" x14ac:dyDescent="0.2">
      <c r="A21" s="80">
        <v>11</v>
      </c>
      <c r="B21" s="63" t="s">
        <v>118</v>
      </c>
      <c r="C21" s="63" t="s">
        <v>117</v>
      </c>
      <c r="D21" s="80">
        <v>62</v>
      </c>
      <c r="E21" s="65">
        <v>11</v>
      </c>
      <c r="F21" s="65">
        <v>11</v>
      </c>
      <c r="G21" s="65">
        <v>8</v>
      </c>
      <c r="H21" s="65" t="s">
        <v>311</v>
      </c>
      <c r="I21" s="65">
        <v>11</v>
      </c>
      <c r="J21" s="65">
        <v>7</v>
      </c>
      <c r="K21" s="65">
        <v>14</v>
      </c>
      <c r="L21" s="56"/>
      <c r="M21" s="56"/>
      <c r="N21" s="56"/>
      <c r="O21" s="56"/>
      <c r="P21" s="56"/>
      <c r="Q21" s="56"/>
      <c r="R21" s="56"/>
      <c r="S21" s="56"/>
    </row>
    <row r="22" spans="1:19" x14ac:dyDescent="0.2">
      <c r="A22" s="84">
        <v>12</v>
      </c>
      <c r="B22" s="119" t="s">
        <v>164</v>
      </c>
      <c r="C22" s="85" t="s">
        <v>163</v>
      </c>
      <c r="D22" s="84">
        <v>65</v>
      </c>
      <c r="E22" s="112">
        <v>9</v>
      </c>
      <c r="F22" s="112">
        <v>10</v>
      </c>
      <c r="G22" s="112">
        <v>14</v>
      </c>
      <c r="H22" s="112">
        <v>10</v>
      </c>
      <c r="I22" s="112">
        <v>-16</v>
      </c>
      <c r="J22" s="112">
        <v>13</v>
      </c>
      <c r="K22" s="112">
        <v>9</v>
      </c>
      <c r="L22" s="56"/>
      <c r="M22" s="56"/>
      <c r="N22" s="56"/>
      <c r="O22" s="56"/>
      <c r="P22" s="56"/>
      <c r="Q22" s="56"/>
      <c r="R22" s="56"/>
      <c r="S22" s="56"/>
    </row>
    <row r="23" spans="1:19" x14ac:dyDescent="0.2">
      <c r="A23" s="80">
        <v>13</v>
      </c>
      <c r="B23" s="63" t="s">
        <v>110</v>
      </c>
      <c r="C23" s="63" t="s">
        <v>109</v>
      </c>
      <c r="D23" s="80">
        <v>67</v>
      </c>
      <c r="E23" s="65">
        <v>12</v>
      </c>
      <c r="F23" s="65">
        <v>9</v>
      </c>
      <c r="G23" s="65">
        <v>12</v>
      </c>
      <c r="H23" s="65">
        <v>5</v>
      </c>
      <c r="I23" s="65">
        <v>-18</v>
      </c>
      <c r="J23" s="65">
        <v>11</v>
      </c>
      <c r="K23" s="65">
        <v>18</v>
      </c>
      <c r="L23" s="56"/>
      <c r="M23" s="56"/>
      <c r="N23" s="56"/>
      <c r="O23" s="56"/>
      <c r="P23" s="56"/>
      <c r="Q23" s="56"/>
      <c r="R23" s="56"/>
      <c r="S23" s="56"/>
    </row>
    <row r="24" spans="1:19" x14ac:dyDescent="0.2">
      <c r="A24" s="84">
        <v>14</v>
      </c>
      <c r="B24" s="85" t="s">
        <v>130</v>
      </c>
      <c r="C24" s="85" t="s">
        <v>129</v>
      </c>
      <c r="D24" s="84">
        <v>72</v>
      </c>
      <c r="E24" s="112">
        <v>17</v>
      </c>
      <c r="F24" s="112">
        <v>13</v>
      </c>
      <c r="G24" s="112">
        <v>11</v>
      </c>
      <c r="H24" s="112">
        <v>7</v>
      </c>
      <c r="I24" s="112">
        <v>-19</v>
      </c>
      <c r="J24" s="112">
        <v>17</v>
      </c>
      <c r="K24" s="112">
        <v>7</v>
      </c>
      <c r="L24" s="56"/>
      <c r="M24" s="56"/>
      <c r="N24" s="56"/>
      <c r="O24" s="56"/>
      <c r="P24" s="56"/>
      <c r="Q24" s="56"/>
      <c r="R24" s="56"/>
      <c r="S24" s="56"/>
    </row>
    <row r="25" spans="1:19" x14ac:dyDescent="0.2">
      <c r="A25" s="80">
        <v>15</v>
      </c>
      <c r="B25" s="63" t="s">
        <v>116</v>
      </c>
      <c r="C25" s="63" t="s">
        <v>115</v>
      </c>
      <c r="D25" s="80">
        <v>98</v>
      </c>
      <c r="E25" s="65">
        <v>15</v>
      </c>
      <c r="F25" s="65" t="s">
        <v>304</v>
      </c>
      <c r="G25" s="65" t="s">
        <v>298</v>
      </c>
      <c r="H25" s="65" t="s">
        <v>298</v>
      </c>
      <c r="I25" s="65">
        <v>5</v>
      </c>
      <c r="J25" s="65">
        <v>6</v>
      </c>
      <c r="K25" s="65">
        <v>16</v>
      </c>
      <c r="L25" s="56"/>
      <c r="M25" s="56"/>
      <c r="N25" s="56"/>
      <c r="O25" s="56"/>
      <c r="P25" s="56"/>
      <c r="Q25" s="56"/>
      <c r="R25" s="56"/>
      <c r="S25" s="56"/>
    </row>
    <row r="26" spans="1:19" x14ac:dyDescent="0.2">
      <c r="A26" s="84">
        <v>16</v>
      </c>
      <c r="B26" s="85" t="s">
        <v>146</v>
      </c>
      <c r="C26" s="85" t="s">
        <v>145</v>
      </c>
      <c r="D26" s="84">
        <v>99</v>
      </c>
      <c r="E26" s="112">
        <v>18</v>
      </c>
      <c r="F26" s="112">
        <v>15</v>
      </c>
      <c r="G26" s="112">
        <v>15</v>
      </c>
      <c r="H26" s="112">
        <v>11</v>
      </c>
      <c r="I26" s="112">
        <v>20</v>
      </c>
      <c r="J26" s="112">
        <v>-21</v>
      </c>
      <c r="K26" s="112">
        <v>20</v>
      </c>
      <c r="L26" s="56"/>
      <c r="M26" s="56"/>
      <c r="N26" s="56"/>
      <c r="O26" s="56"/>
      <c r="P26" s="56"/>
      <c r="Q26" s="56"/>
      <c r="R26" s="56"/>
      <c r="S26" s="56"/>
    </row>
    <row r="27" spans="1:19" x14ac:dyDescent="0.2">
      <c r="A27" s="80">
        <v>17</v>
      </c>
      <c r="B27" s="63" t="s">
        <v>180</v>
      </c>
      <c r="C27" s="63" t="s">
        <v>179</v>
      </c>
      <c r="D27" s="80">
        <v>114</v>
      </c>
      <c r="E27" s="65">
        <v>16</v>
      </c>
      <c r="F27" s="65" t="s">
        <v>304</v>
      </c>
      <c r="G27" s="65" t="s">
        <v>300</v>
      </c>
      <c r="H27" s="65" t="s">
        <v>298</v>
      </c>
      <c r="I27" s="65">
        <v>15</v>
      </c>
      <c r="J27" s="65">
        <v>16</v>
      </c>
      <c r="K27" s="65">
        <v>11</v>
      </c>
      <c r="L27" s="56"/>
      <c r="M27" s="56"/>
      <c r="N27" s="56"/>
      <c r="O27" s="56"/>
      <c r="P27" s="56"/>
      <c r="Q27" s="56"/>
      <c r="R27" s="56"/>
      <c r="S27" s="56"/>
    </row>
    <row r="28" spans="1:19" x14ac:dyDescent="0.2">
      <c r="A28" s="84">
        <v>18</v>
      </c>
      <c r="B28" s="85" t="s">
        <v>144</v>
      </c>
      <c r="C28" s="85" t="s">
        <v>143</v>
      </c>
      <c r="D28" s="84">
        <v>120</v>
      </c>
      <c r="E28" s="112" t="s">
        <v>305</v>
      </c>
      <c r="F28" s="112" t="s">
        <v>300</v>
      </c>
      <c r="G28" s="112" t="s">
        <v>300</v>
      </c>
      <c r="H28" s="112" t="s">
        <v>300</v>
      </c>
      <c r="I28" s="112">
        <v>14</v>
      </c>
      <c r="J28" s="112">
        <v>14</v>
      </c>
      <c r="K28" s="112">
        <v>8</v>
      </c>
      <c r="L28" s="56"/>
      <c r="M28" s="56"/>
      <c r="N28" s="56"/>
      <c r="O28" s="56"/>
      <c r="P28" s="56"/>
      <c r="Q28" s="56"/>
      <c r="R28" s="56"/>
      <c r="S28" s="56"/>
    </row>
    <row r="29" spans="1:19" x14ac:dyDescent="0.2">
      <c r="A29" s="80">
        <v>19</v>
      </c>
      <c r="B29" s="63" t="s">
        <v>140</v>
      </c>
      <c r="C29" s="63" t="s">
        <v>139</v>
      </c>
      <c r="D29" s="80">
        <v>123</v>
      </c>
      <c r="E29" s="65">
        <v>14</v>
      </c>
      <c r="F29" s="65">
        <v>12</v>
      </c>
      <c r="G29" s="65">
        <v>13</v>
      </c>
      <c r="H29" s="65" t="s">
        <v>305</v>
      </c>
      <c r="I29" s="65" t="s">
        <v>300</v>
      </c>
      <c r="J29" s="65" t="s">
        <v>300</v>
      </c>
      <c r="K29" s="65" t="s">
        <v>300</v>
      </c>
      <c r="L29" s="56"/>
      <c r="M29" s="56"/>
      <c r="N29" s="56"/>
      <c r="O29" s="56"/>
      <c r="P29" s="56"/>
      <c r="Q29" s="56"/>
      <c r="R29" s="56"/>
      <c r="S29" s="56"/>
    </row>
    <row r="30" spans="1:19" x14ac:dyDescent="0.2">
      <c r="A30" s="84">
        <v>20</v>
      </c>
      <c r="B30" s="119" t="s">
        <v>417</v>
      </c>
      <c r="C30" s="85" t="s">
        <v>197</v>
      </c>
      <c r="D30" s="84">
        <v>129</v>
      </c>
      <c r="E30" s="112" t="s">
        <v>305</v>
      </c>
      <c r="F30" s="112" t="s">
        <v>300</v>
      </c>
      <c r="G30" s="112" t="s">
        <v>300</v>
      </c>
      <c r="H30" s="112" t="s">
        <v>300</v>
      </c>
      <c r="I30" s="112">
        <v>12</v>
      </c>
      <c r="J30" s="112">
        <v>18</v>
      </c>
      <c r="K30" s="112">
        <v>15</v>
      </c>
      <c r="L30" s="56"/>
      <c r="M30" s="56"/>
      <c r="N30" s="56"/>
      <c r="O30" s="56"/>
      <c r="P30" s="56"/>
      <c r="Q30" s="56"/>
      <c r="R30" s="56"/>
      <c r="S30" s="56"/>
    </row>
    <row r="31" spans="1:19" x14ac:dyDescent="0.2">
      <c r="A31" s="80">
        <v>21</v>
      </c>
      <c r="B31" s="63" t="s">
        <v>176</v>
      </c>
      <c r="C31" s="63" t="s">
        <v>175</v>
      </c>
      <c r="D31" s="80">
        <v>137</v>
      </c>
      <c r="E31" s="65" t="s">
        <v>305</v>
      </c>
      <c r="F31" s="65" t="s">
        <v>300</v>
      </c>
      <c r="G31" s="65" t="s">
        <v>300</v>
      </c>
      <c r="H31" s="65" t="s">
        <v>300</v>
      </c>
      <c r="I31" s="65">
        <v>17</v>
      </c>
      <c r="J31" s="65">
        <v>19</v>
      </c>
      <c r="K31" s="65">
        <v>17</v>
      </c>
      <c r="L31" s="56"/>
      <c r="M31" s="56"/>
      <c r="N31" s="56"/>
      <c r="O31" s="56"/>
      <c r="P31" s="56"/>
      <c r="Q31" s="56"/>
      <c r="R31" s="56"/>
      <c r="S31" s="56"/>
    </row>
    <row r="32" spans="1:19" x14ac:dyDescent="0.2">
      <c r="A32" s="84">
        <v>22</v>
      </c>
      <c r="B32" s="85" t="s">
        <v>206</v>
      </c>
      <c r="C32" s="85" t="s">
        <v>205</v>
      </c>
      <c r="D32" s="84">
        <v>142</v>
      </c>
      <c r="E32" s="112">
        <v>19</v>
      </c>
      <c r="F32" s="112" t="s">
        <v>311</v>
      </c>
      <c r="G32" s="112" t="s">
        <v>298</v>
      </c>
      <c r="H32" s="112" t="s">
        <v>298</v>
      </c>
      <c r="I32" s="112" t="s">
        <v>299</v>
      </c>
      <c r="J32" s="112">
        <v>20</v>
      </c>
      <c r="K32" s="112">
        <v>19</v>
      </c>
      <c r="L32" s="56"/>
      <c r="M32" s="56"/>
      <c r="N32" s="56"/>
      <c r="O32" s="56"/>
      <c r="P32" s="56"/>
      <c r="Q32" s="56"/>
      <c r="R32" s="56"/>
      <c r="S32" s="56"/>
    </row>
    <row r="33" spans="1:19" x14ac:dyDescent="0.2">
      <c r="A33" s="80">
        <v>23</v>
      </c>
      <c r="B33" s="63" t="s">
        <v>108</v>
      </c>
      <c r="C33" s="63" t="s">
        <v>107</v>
      </c>
      <c r="D33" s="80">
        <v>150</v>
      </c>
      <c r="E33" s="65">
        <v>10</v>
      </c>
      <c r="F33" s="65" t="s">
        <v>304</v>
      </c>
      <c r="G33" s="65" t="s">
        <v>298</v>
      </c>
      <c r="H33" s="65" t="s">
        <v>298</v>
      </c>
      <c r="I33" s="65" t="s">
        <v>300</v>
      </c>
      <c r="J33" s="65" t="s">
        <v>300</v>
      </c>
      <c r="K33" s="65" t="s">
        <v>300</v>
      </c>
      <c r="L33" s="56"/>
      <c r="M33" s="56"/>
      <c r="N33" s="56"/>
      <c r="O33" s="56"/>
      <c r="P33" s="56"/>
      <c r="Q33" s="56"/>
      <c r="R33" s="56"/>
      <c r="S33" s="56"/>
    </row>
    <row r="34" spans="1:19" x14ac:dyDescent="0.2">
      <c r="A34" s="84">
        <v>24</v>
      </c>
      <c r="B34" s="85" t="s">
        <v>418</v>
      </c>
      <c r="C34" s="85" t="s">
        <v>419</v>
      </c>
      <c r="D34" s="84">
        <v>168</v>
      </c>
      <c r="E34" s="112" t="s">
        <v>305</v>
      </c>
      <c r="F34" s="112" t="s">
        <v>300</v>
      </c>
      <c r="G34" s="112" t="s">
        <v>300</v>
      </c>
      <c r="H34" s="112" t="s">
        <v>300</v>
      </c>
      <c r="I34" s="112" t="s">
        <v>300</v>
      </c>
      <c r="J34" s="112" t="s">
        <v>300</v>
      </c>
      <c r="K34" s="112" t="s">
        <v>300</v>
      </c>
      <c r="L34" s="56"/>
      <c r="M34" s="56"/>
      <c r="N34" s="56"/>
      <c r="O34" s="56"/>
      <c r="P34" s="56"/>
      <c r="Q34" s="56"/>
      <c r="R34" s="56"/>
      <c r="S34" s="56"/>
    </row>
    <row r="35" spans="1:19" x14ac:dyDescent="0.2">
      <c r="A35" s="80">
        <v>24</v>
      </c>
      <c r="B35" s="63" t="s">
        <v>226</v>
      </c>
      <c r="C35" s="63" t="s">
        <v>225</v>
      </c>
      <c r="D35" s="80">
        <v>168</v>
      </c>
      <c r="E35" s="65" t="s">
        <v>305</v>
      </c>
      <c r="F35" s="65" t="s">
        <v>300</v>
      </c>
      <c r="G35" s="65" t="s">
        <v>300</v>
      </c>
      <c r="H35" s="65" t="s">
        <v>300</v>
      </c>
      <c r="I35" s="65" t="s">
        <v>300</v>
      </c>
      <c r="J35" s="65" t="s">
        <v>300</v>
      </c>
      <c r="K35" s="65" t="s">
        <v>300</v>
      </c>
      <c r="L35" s="56"/>
      <c r="M35" s="56"/>
      <c r="N35" s="56"/>
      <c r="O35" s="56"/>
      <c r="P35" s="56"/>
      <c r="Q35" s="56"/>
      <c r="R35" s="56"/>
      <c r="S35" s="56"/>
    </row>
    <row r="36" spans="1:19" x14ac:dyDescent="0.2">
      <c r="A36" s="84">
        <v>24</v>
      </c>
      <c r="B36" s="85" t="s">
        <v>169</v>
      </c>
      <c r="C36" s="85" t="s">
        <v>168</v>
      </c>
      <c r="D36" s="84">
        <v>168</v>
      </c>
      <c r="E36" s="112" t="s">
        <v>305</v>
      </c>
      <c r="F36" s="112" t="s">
        <v>300</v>
      </c>
      <c r="G36" s="112" t="s">
        <v>300</v>
      </c>
      <c r="H36" s="112" t="s">
        <v>300</v>
      </c>
      <c r="I36" s="112" t="s">
        <v>300</v>
      </c>
      <c r="J36" s="112" t="s">
        <v>300</v>
      </c>
      <c r="K36" s="112" t="s">
        <v>300</v>
      </c>
      <c r="L36" s="56"/>
      <c r="M36" s="56"/>
      <c r="N36" s="56"/>
      <c r="O36" s="56"/>
      <c r="P36" s="56"/>
      <c r="Q36" s="56"/>
      <c r="R36" s="56"/>
      <c r="S36" s="56"/>
    </row>
    <row r="37" spans="1:19" x14ac:dyDescent="0.2">
      <c r="A37" s="88">
        <v>24</v>
      </c>
      <c r="B37" s="89" t="s">
        <v>194</v>
      </c>
      <c r="C37" s="89" t="s">
        <v>193</v>
      </c>
      <c r="D37" s="88">
        <v>168</v>
      </c>
      <c r="E37" s="122" t="s">
        <v>305</v>
      </c>
      <c r="F37" s="122" t="s">
        <v>300</v>
      </c>
      <c r="G37" s="122" t="s">
        <v>300</v>
      </c>
      <c r="H37" s="122" t="s">
        <v>300</v>
      </c>
      <c r="I37" s="122" t="s">
        <v>300</v>
      </c>
      <c r="J37" s="122" t="s">
        <v>300</v>
      </c>
      <c r="K37" s="122" t="s">
        <v>300</v>
      </c>
      <c r="L37" s="56"/>
      <c r="M37" s="56"/>
      <c r="N37" s="56"/>
      <c r="O37" s="56"/>
      <c r="P37" s="56"/>
      <c r="Q37" s="56"/>
      <c r="R37" s="56"/>
      <c r="S37" s="5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744E6-B613-4202-BA6F-0B077582823F}">
  <sheetPr codeName="Sheet16"/>
  <dimension ref="A1:S28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5" customWidth="1"/>
    <col min="3" max="3" width="26.83203125" style="55" customWidth="1"/>
    <col min="4" max="4" width="9.83203125" style="45" customWidth="1"/>
    <col min="5" max="18" width="6.83203125" style="56" customWidth="1"/>
    <col min="19" max="19" width="6.83203125" style="78" customWidth="1"/>
    <col min="20" max="16384" width="9.33203125" style="78"/>
  </cols>
  <sheetData>
    <row r="1" spans="1:19" x14ac:dyDescent="0.2">
      <c r="A1" s="54" t="s">
        <v>295</v>
      </c>
    </row>
    <row r="2" spans="1:19" ht="15" customHeight="1" x14ac:dyDescent="0.2">
      <c r="A2" s="55" t="s">
        <v>297</v>
      </c>
      <c r="B2" s="55">
        <v>11</v>
      </c>
    </row>
    <row r="3" spans="1:19" x14ac:dyDescent="0.2">
      <c r="A3" s="55" t="s">
        <v>247</v>
      </c>
      <c r="B3" s="55" t="s">
        <v>10</v>
      </c>
    </row>
    <row r="4" spans="1:19" x14ac:dyDescent="0.2">
      <c r="A4" s="55" t="s">
        <v>248</v>
      </c>
      <c r="B4" s="55" t="s">
        <v>278</v>
      </c>
    </row>
    <row r="5" spans="1:19" x14ac:dyDescent="0.2">
      <c r="A5" s="55" t="s">
        <v>249</v>
      </c>
      <c r="B5" s="55" t="s">
        <v>279</v>
      </c>
    </row>
    <row r="6" spans="1:19" x14ac:dyDescent="0.2">
      <c r="A6" s="55" t="s">
        <v>250</v>
      </c>
      <c r="B6" s="55">
        <v>1</v>
      </c>
    </row>
    <row r="7" spans="1:19" x14ac:dyDescent="0.2">
      <c r="A7" s="55" t="s">
        <v>37</v>
      </c>
      <c r="B7" s="55">
        <v>2</v>
      </c>
    </row>
    <row r="8" spans="1:19" x14ac:dyDescent="0.2">
      <c r="A8" s="55" t="s">
        <v>301</v>
      </c>
      <c r="B8" s="55">
        <v>17</v>
      </c>
      <c r="C8" s="55" t="s">
        <v>302</v>
      </c>
    </row>
    <row r="10" spans="1:19" ht="12.95" customHeight="1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S10" s="56"/>
    </row>
    <row r="11" spans="1:19" x14ac:dyDescent="0.2">
      <c r="A11" s="80">
        <v>1</v>
      </c>
      <c r="B11" s="63" t="s">
        <v>47</v>
      </c>
      <c r="C11" s="63" t="s">
        <v>46</v>
      </c>
      <c r="D11" s="80">
        <v>5</v>
      </c>
      <c r="E11" s="65">
        <v>1</v>
      </c>
      <c r="F11" s="65">
        <v>1</v>
      </c>
      <c r="G11" s="65">
        <v>2</v>
      </c>
      <c r="H11" s="65">
        <v>1</v>
      </c>
      <c r="S11" s="56"/>
    </row>
    <row r="12" spans="1:19" x14ac:dyDescent="0.2">
      <c r="A12" s="84">
        <v>2</v>
      </c>
      <c r="B12" s="85" t="s">
        <v>88</v>
      </c>
      <c r="C12" s="85" t="s">
        <v>87</v>
      </c>
      <c r="D12" s="84">
        <v>8</v>
      </c>
      <c r="E12" s="112">
        <v>2</v>
      </c>
      <c r="F12" s="112">
        <v>3</v>
      </c>
      <c r="G12" s="112">
        <v>1</v>
      </c>
      <c r="H12" s="112">
        <v>2</v>
      </c>
      <c r="S12" s="56"/>
    </row>
    <row r="13" spans="1:19" x14ac:dyDescent="0.2">
      <c r="A13" s="80">
        <v>3</v>
      </c>
      <c r="B13" s="63" t="s">
        <v>52</v>
      </c>
      <c r="C13" s="63" t="s">
        <v>51</v>
      </c>
      <c r="D13" s="80">
        <v>17</v>
      </c>
      <c r="E13" s="65">
        <v>3</v>
      </c>
      <c r="F13" s="65">
        <v>6</v>
      </c>
      <c r="G13" s="65">
        <v>3</v>
      </c>
      <c r="H13" s="65">
        <v>5</v>
      </c>
      <c r="S13" s="56"/>
    </row>
    <row r="14" spans="1:19" x14ac:dyDescent="0.2">
      <c r="A14" s="84">
        <v>4</v>
      </c>
      <c r="B14" s="85" t="s">
        <v>77</v>
      </c>
      <c r="C14" s="85" t="s">
        <v>76</v>
      </c>
      <c r="D14" s="84">
        <v>17</v>
      </c>
      <c r="E14" s="112">
        <v>5</v>
      </c>
      <c r="F14" s="112">
        <v>4</v>
      </c>
      <c r="G14" s="112">
        <v>4</v>
      </c>
      <c r="H14" s="112">
        <v>4</v>
      </c>
      <c r="S14" s="56"/>
    </row>
    <row r="15" spans="1:19" x14ac:dyDescent="0.2">
      <c r="A15" s="80">
        <v>5</v>
      </c>
      <c r="B15" s="63" t="s">
        <v>80</v>
      </c>
      <c r="C15" s="63" t="s">
        <v>79</v>
      </c>
      <c r="D15" s="80">
        <v>18</v>
      </c>
      <c r="E15" s="65">
        <v>4</v>
      </c>
      <c r="F15" s="65">
        <v>2</v>
      </c>
      <c r="G15" s="65">
        <v>6</v>
      </c>
      <c r="H15" s="65">
        <v>6</v>
      </c>
      <c r="S15" s="56"/>
    </row>
    <row r="16" spans="1:19" x14ac:dyDescent="0.2">
      <c r="A16" s="84">
        <v>6</v>
      </c>
      <c r="B16" s="85" t="s">
        <v>118</v>
      </c>
      <c r="C16" s="85" t="s">
        <v>117</v>
      </c>
      <c r="D16" s="84">
        <v>22</v>
      </c>
      <c r="E16" s="112">
        <v>7</v>
      </c>
      <c r="F16" s="112">
        <v>7</v>
      </c>
      <c r="G16" s="112">
        <v>5</v>
      </c>
      <c r="H16" s="112">
        <v>3</v>
      </c>
      <c r="S16" s="56"/>
    </row>
    <row r="17" spans="1:19" x14ac:dyDescent="0.2">
      <c r="A17" s="80">
        <v>7</v>
      </c>
      <c r="B17" s="63" t="s">
        <v>142</v>
      </c>
      <c r="C17" s="63" t="s">
        <v>141</v>
      </c>
      <c r="D17" s="80">
        <v>31</v>
      </c>
      <c r="E17" s="65">
        <v>8</v>
      </c>
      <c r="F17" s="65">
        <v>5</v>
      </c>
      <c r="G17" s="65">
        <v>8</v>
      </c>
      <c r="H17" s="65">
        <v>10</v>
      </c>
      <c r="S17" s="56"/>
    </row>
    <row r="18" spans="1:19" x14ac:dyDescent="0.2">
      <c r="A18" s="84">
        <v>8</v>
      </c>
      <c r="B18" s="85" t="s">
        <v>108</v>
      </c>
      <c r="C18" s="85" t="s">
        <v>107</v>
      </c>
      <c r="D18" s="84">
        <v>31</v>
      </c>
      <c r="E18" s="112">
        <v>6</v>
      </c>
      <c r="F18" s="112">
        <v>9</v>
      </c>
      <c r="G18" s="112">
        <v>9</v>
      </c>
      <c r="H18" s="112">
        <v>7</v>
      </c>
      <c r="S18" s="56"/>
    </row>
    <row r="19" spans="1:19" x14ac:dyDescent="0.2">
      <c r="A19" s="80">
        <v>9</v>
      </c>
      <c r="B19" s="63" t="s">
        <v>110</v>
      </c>
      <c r="C19" s="63" t="s">
        <v>109</v>
      </c>
      <c r="D19" s="80">
        <v>37</v>
      </c>
      <c r="E19" s="65">
        <v>9</v>
      </c>
      <c r="F19" s="65">
        <v>8</v>
      </c>
      <c r="G19" s="65">
        <v>12</v>
      </c>
      <c r="H19" s="65">
        <v>8</v>
      </c>
      <c r="S19" s="56"/>
    </row>
    <row r="20" spans="1:19" x14ac:dyDescent="0.2">
      <c r="A20" s="84">
        <v>10</v>
      </c>
      <c r="B20" s="119" t="s">
        <v>200</v>
      </c>
      <c r="C20" s="85" t="s">
        <v>199</v>
      </c>
      <c r="D20" s="84">
        <v>42</v>
      </c>
      <c r="E20" s="112">
        <v>11</v>
      </c>
      <c r="F20" s="112">
        <v>11</v>
      </c>
      <c r="G20" s="112">
        <v>7</v>
      </c>
      <c r="H20" s="112">
        <v>13</v>
      </c>
      <c r="S20" s="56"/>
    </row>
    <row r="21" spans="1:19" x14ac:dyDescent="0.2">
      <c r="A21" s="80">
        <v>11</v>
      </c>
      <c r="B21" s="113" t="s">
        <v>420</v>
      </c>
      <c r="C21" s="63" t="s">
        <v>163</v>
      </c>
      <c r="D21" s="80">
        <v>45</v>
      </c>
      <c r="E21" s="65">
        <v>10</v>
      </c>
      <c r="F21" s="65">
        <v>10</v>
      </c>
      <c r="G21" s="65">
        <v>13</v>
      </c>
      <c r="H21" s="65">
        <v>12</v>
      </c>
      <c r="S21" s="56"/>
    </row>
    <row r="22" spans="1:19" x14ac:dyDescent="0.2">
      <c r="A22" s="84">
        <v>12</v>
      </c>
      <c r="B22" s="85" t="s">
        <v>130</v>
      </c>
      <c r="C22" s="85" t="s">
        <v>129</v>
      </c>
      <c r="D22" s="84">
        <v>45</v>
      </c>
      <c r="E22" s="112">
        <v>12</v>
      </c>
      <c r="F22" s="112">
        <v>12</v>
      </c>
      <c r="G22" s="112">
        <v>10</v>
      </c>
      <c r="H22" s="112">
        <v>11</v>
      </c>
      <c r="S22" s="56"/>
    </row>
    <row r="23" spans="1:19" x14ac:dyDescent="0.2">
      <c r="A23" s="80">
        <v>13</v>
      </c>
      <c r="B23" s="63" t="s">
        <v>144</v>
      </c>
      <c r="C23" s="63" t="s">
        <v>143</v>
      </c>
      <c r="D23" s="80">
        <v>52</v>
      </c>
      <c r="E23" s="65">
        <v>14</v>
      </c>
      <c r="F23" s="65">
        <v>13</v>
      </c>
      <c r="G23" s="65">
        <v>11</v>
      </c>
      <c r="H23" s="65">
        <v>14</v>
      </c>
      <c r="S23" s="56"/>
    </row>
    <row r="24" spans="1:19" x14ac:dyDescent="0.2">
      <c r="A24" s="84">
        <v>14</v>
      </c>
      <c r="B24" s="85" t="s">
        <v>198</v>
      </c>
      <c r="C24" s="85" t="s">
        <v>197</v>
      </c>
      <c r="D24" s="84">
        <v>60</v>
      </c>
      <c r="E24" s="112">
        <v>13</v>
      </c>
      <c r="F24" s="112" t="s">
        <v>421</v>
      </c>
      <c r="G24" s="112" t="s">
        <v>299</v>
      </c>
      <c r="H24" s="112">
        <v>9</v>
      </c>
      <c r="S24" s="56"/>
    </row>
    <row r="25" spans="1:19" x14ac:dyDescent="0.2">
      <c r="A25" s="80">
        <v>15</v>
      </c>
      <c r="B25" s="63" t="s">
        <v>226</v>
      </c>
      <c r="C25" s="63" t="s">
        <v>225</v>
      </c>
      <c r="D25" s="80">
        <v>63</v>
      </c>
      <c r="E25" s="65">
        <v>15</v>
      </c>
      <c r="F25" s="65" t="s">
        <v>300</v>
      </c>
      <c r="G25" s="65">
        <v>14</v>
      </c>
      <c r="H25" s="65">
        <v>15</v>
      </c>
      <c r="S25" s="56"/>
    </row>
    <row r="26" spans="1:19" x14ac:dyDescent="0.2">
      <c r="A26" s="84">
        <v>16</v>
      </c>
      <c r="B26" s="85" t="s">
        <v>169</v>
      </c>
      <c r="C26" s="85" t="s">
        <v>168</v>
      </c>
      <c r="D26" s="84">
        <v>64</v>
      </c>
      <c r="E26" s="112" t="s">
        <v>299</v>
      </c>
      <c r="F26" s="112">
        <v>14</v>
      </c>
      <c r="G26" s="112">
        <v>15</v>
      </c>
      <c r="H26" s="112">
        <v>16</v>
      </c>
      <c r="S26" s="56"/>
    </row>
    <row r="27" spans="1:19" x14ac:dyDescent="0.2">
      <c r="A27" s="80">
        <v>17</v>
      </c>
      <c r="B27" s="63" t="s">
        <v>222</v>
      </c>
      <c r="C27" s="63" t="s">
        <v>221</v>
      </c>
      <c r="D27" s="80">
        <v>64</v>
      </c>
      <c r="E27" s="65">
        <v>16</v>
      </c>
      <c r="F27" s="65">
        <v>15</v>
      </c>
      <c r="G27" s="65">
        <v>16</v>
      </c>
      <c r="H27" s="65">
        <v>17</v>
      </c>
      <c r="S27" s="56"/>
    </row>
    <row r="28" spans="1:19" x14ac:dyDescent="0.2">
      <c r="A28" s="114">
        <v>18</v>
      </c>
      <c r="B28" s="123" t="s">
        <v>422</v>
      </c>
      <c r="C28" s="115" t="s">
        <v>423</v>
      </c>
      <c r="D28" s="114">
        <v>76</v>
      </c>
      <c r="E28" s="118" t="s">
        <v>300</v>
      </c>
      <c r="F28" s="118" t="s">
        <v>300</v>
      </c>
      <c r="G28" s="118" t="s">
        <v>300</v>
      </c>
      <c r="H28" s="118" t="s">
        <v>300</v>
      </c>
      <c r="S28" s="5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5B3C-F5BD-48E9-91FE-25B9422AEA9C}">
  <sheetPr codeName="Sheet17"/>
  <dimension ref="A1:S84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5" customWidth="1"/>
    <col min="3" max="3" width="26.83203125" style="55" customWidth="1"/>
    <col min="4" max="4" width="9.83203125" style="45" customWidth="1"/>
    <col min="5" max="5" width="10.1640625" style="56" bestFit="1" customWidth="1"/>
    <col min="6" max="6" width="6.5" style="56" bestFit="1" customWidth="1"/>
    <col min="7" max="8" width="10.33203125" style="56" bestFit="1" customWidth="1"/>
    <col min="9" max="9" width="10.1640625" style="56" bestFit="1" customWidth="1"/>
    <col min="10" max="11" width="10.33203125" style="56" bestFit="1" customWidth="1"/>
    <col min="12" max="12" width="6.83203125" style="56" customWidth="1"/>
    <col min="13" max="18" width="9.33203125" style="56"/>
    <col min="19" max="16384" width="9.33203125" style="78"/>
  </cols>
  <sheetData>
    <row r="1" spans="1:19" x14ac:dyDescent="0.2">
      <c r="A1" s="54" t="s">
        <v>295</v>
      </c>
    </row>
    <row r="2" spans="1:19" ht="15" customHeight="1" x14ac:dyDescent="0.2">
      <c r="A2" s="55" t="s">
        <v>297</v>
      </c>
      <c r="B2" s="55">
        <v>12</v>
      </c>
    </row>
    <row r="3" spans="1:19" x14ac:dyDescent="0.2">
      <c r="A3" s="55" t="s">
        <v>247</v>
      </c>
      <c r="B3" s="55" t="s">
        <v>11</v>
      </c>
    </row>
    <row r="4" spans="1:19" x14ac:dyDescent="0.2">
      <c r="A4" s="55" t="s">
        <v>248</v>
      </c>
      <c r="B4" s="55" t="s">
        <v>281</v>
      </c>
    </row>
    <row r="5" spans="1:19" x14ac:dyDescent="0.2">
      <c r="A5" s="55" t="s">
        <v>249</v>
      </c>
      <c r="B5" s="55" t="s">
        <v>282</v>
      </c>
    </row>
    <row r="6" spans="1:19" x14ac:dyDescent="0.2">
      <c r="A6" s="55" t="s">
        <v>250</v>
      </c>
      <c r="B6" s="55">
        <v>1.25</v>
      </c>
    </row>
    <row r="7" spans="1:19" x14ac:dyDescent="0.2">
      <c r="A7" s="55" t="s">
        <v>37</v>
      </c>
      <c r="B7" s="55">
        <v>3</v>
      </c>
    </row>
    <row r="8" spans="1:19" x14ac:dyDescent="0.2">
      <c r="A8" s="55" t="s">
        <v>301</v>
      </c>
      <c r="B8" s="55">
        <v>74</v>
      </c>
      <c r="C8" s="55" t="s">
        <v>302</v>
      </c>
    </row>
    <row r="10" spans="1:19" ht="12.95" customHeight="1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I10" s="59">
        <v>5</v>
      </c>
      <c r="J10" s="59">
        <v>6</v>
      </c>
      <c r="K10" s="59">
        <v>7</v>
      </c>
      <c r="S10" s="56"/>
    </row>
    <row r="11" spans="1:19" x14ac:dyDescent="0.2">
      <c r="A11" s="80" t="s">
        <v>309</v>
      </c>
      <c r="B11" s="63" t="s">
        <v>47</v>
      </c>
      <c r="C11" s="63" t="s">
        <v>46</v>
      </c>
      <c r="D11" s="80" t="s">
        <v>424</v>
      </c>
      <c r="E11" s="65" t="s">
        <v>425</v>
      </c>
      <c r="F11" s="65" t="s">
        <v>426</v>
      </c>
      <c r="G11" s="65" t="s">
        <v>427</v>
      </c>
      <c r="H11" s="65" t="s">
        <v>428</v>
      </c>
      <c r="I11" s="65" t="s">
        <v>428</v>
      </c>
      <c r="J11" s="65" t="s">
        <v>429</v>
      </c>
      <c r="K11" s="65" t="s">
        <v>428</v>
      </c>
      <c r="S11" s="56"/>
    </row>
    <row r="12" spans="1:19" x14ac:dyDescent="0.2">
      <c r="A12" s="84">
        <v>2</v>
      </c>
      <c r="B12" s="85" t="s">
        <v>86</v>
      </c>
      <c r="C12" s="85" t="s">
        <v>85</v>
      </c>
      <c r="D12" s="84" t="s">
        <v>430</v>
      </c>
      <c r="E12" s="112" t="s">
        <v>431</v>
      </c>
      <c r="F12" s="112" t="s">
        <v>432</v>
      </c>
      <c r="G12" s="112" t="s">
        <v>428</v>
      </c>
      <c r="H12" s="112" t="s">
        <v>429</v>
      </c>
      <c r="I12" s="112" t="s">
        <v>432</v>
      </c>
      <c r="J12" s="112" t="s">
        <v>433</v>
      </c>
      <c r="K12" s="112" t="s">
        <v>432</v>
      </c>
      <c r="S12" s="56"/>
    </row>
    <row r="13" spans="1:19" x14ac:dyDescent="0.2">
      <c r="A13" s="80">
        <v>3</v>
      </c>
      <c r="B13" s="63" t="s">
        <v>55</v>
      </c>
      <c r="C13" s="63" t="s">
        <v>434</v>
      </c>
      <c r="D13" s="80" t="s">
        <v>435</v>
      </c>
      <c r="E13" s="65" t="s">
        <v>436</v>
      </c>
      <c r="F13" s="65" t="s">
        <v>428</v>
      </c>
      <c r="G13" s="65" t="s">
        <v>437</v>
      </c>
      <c r="H13" s="65" t="s">
        <v>427</v>
      </c>
      <c r="I13" s="65" t="s">
        <v>427</v>
      </c>
      <c r="J13" s="65" t="s">
        <v>428</v>
      </c>
      <c r="K13" s="65" t="s">
        <v>438</v>
      </c>
      <c r="S13" s="56"/>
    </row>
    <row r="14" spans="1:19" x14ac:dyDescent="0.2">
      <c r="A14" s="84">
        <v>4</v>
      </c>
      <c r="B14" s="85" t="s">
        <v>59</v>
      </c>
      <c r="C14" s="85" t="s">
        <v>58</v>
      </c>
      <c r="D14" s="84" t="s">
        <v>439</v>
      </c>
      <c r="E14" s="112" t="s">
        <v>440</v>
      </c>
      <c r="F14" s="112" t="s">
        <v>427</v>
      </c>
      <c r="G14" s="112" t="s">
        <v>441</v>
      </c>
      <c r="H14" s="112" t="s">
        <v>442</v>
      </c>
      <c r="I14" s="112" t="s">
        <v>443</v>
      </c>
      <c r="J14" s="112" t="s">
        <v>444</v>
      </c>
      <c r="K14" s="112" t="s">
        <v>445</v>
      </c>
      <c r="S14" s="56"/>
    </row>
    <row r="15" spans="1:19" x14ac:dyDescent="0.2">
      <c r="A15" s="80">
        <v>5</v>
      </c>
      <c r="B15" s="63" t="s">
        <v>323</v>
      </c>
      <c r="C15" s="63" t="s">
        <v>446</v>
      </c>
      <c r="D15" s="80" t="s">
        <v>439</v>
      </c>
      <c r="E15" s="65" t="s">
        <v>447</v>
      </c>
      <c r="F15" s="65" t="s">
        <v>448</v>
      </c>
      <c r="G15" s="65" t="s">
        <v>449</v>
      </c>
      <c r="H15" s="65" t="s">
        <v>433</v>
      </c>
      <c r="I15" s="65" t="s">
        <v>450</v>
      </c>
      <c r="J15" s="65" t="s">
        <v>442</v>
      </c>
      <c r="K15" s="65" t="s">
        <v>433</v>
      </c>
      <c r="S15" s="56"/>
    </row>
    <row r="16" spans="1:19" x14ac:dyDescent="0.2">
      <c r="A16" s="84">
        <v>6</v>
      </c>
      <c r="B16" s="85" t="s">
        <v>372</v>
      </c>
      <c r="C16" s="85" t="s">
        <v>451</v>
      </c>
      <c r="D16" s="84" t="s">
        <v>452</v>
      </c>
      <c r="E16" s="112" t="s">
        <v>441</v>
      </c>
      <c r="F16" s="112" t="s">
        <v>453</v>
      </c>
      <c r="G16" s="112" t="s">
        <v>454</v>
      </c>
      <c r="H16" s="112" t="s">
        <v>425</v>
      </c>
      <c r="I16" s="112" t="s">
        <v>455</v>
      </c>
      <c r="J16" s="112" t="s">
        <v>441</v>
      </c>
      <c r="K16" s="112" t="s">
        <v>448</v>
      </c>
      <c r="S16" s="56"/>
    </row>
    <row r="17" spans="1:19" x14ac:dyDescent="0.2">
      <c r="A17" s="80">
        <v>7</v>
      </c>
      <c r="B17" s="63" t="s">
        <v>114</v>
      </c>
      <c r="C17" s="63" t="s">
        <v>456</v>
      </c>
      <c r="D17" s="80" t="s">
        <v>457</v>
      </c>
      <c r="E17" s="65" t="s">
        <v>449</v>
      </c>
      <c r="F17" s="65" t="s">
        <v>458</v>
      </c>
      <c r="G17" s="65" t="s">
        <v>443</v>
      </c>
      <c r="H17" s="65" t="s">
        <v>443</v>
      </c>
      <c r="I17" s="65" t="s">
        <v>429</v>
      </c>
      <c r="J17" s="65" t="s">
        <v>458</v>
      </c>
      <c r="K17" s="65" t="s">
        <v>438</v>
      </c>
      <c r="S17" s="56"/>
    </row>
    <row r="18" spans="1:19" x14ac:dyDescent="0.2">
      <c r="A18" s="84">
        <v>8</v>
      </c>
      <c r="B18" s="85" t="s">
        <v>307</v>
      </c>
      <c r="C18" s="85" t="s">
        <v>70</v>
      </c>
      <c r="D18" s="84" t="s">
        <v>459</v>
      </c>
      <c r="E18" s="112" t="s">
        <v>444</v>
      </c>
      <c r="F18" s="112" t="s">
        <v>460</v>
      </c>
      <c r="G18" s="112" t="s">
        <v>450</v>
      </c>
      <c r="H18" s="112" t="s">
        <v>437</v>
      </c>
      <c r="I18" s="112" t="s">
        <v>437</v>
      </c>
      <c r="J18" s="112" t="s">
        <v>443</v>
      </c>
      <c r="K18" s="112" t="s">
        <v>438</v>
      </c>
      <c r="S18" s="56"/>
    </row>
    <row r="19" spans="1:19" x14ac:dyDescent="0.2">
      <c r="A19" s="80">
        <v>9</v>
      </c>
      <c r="B19" s="63" t="s">
        <v>461</v>
      </c>
      <c r="C19" s="63" t="s">
        <v>462</v>
      </c>
      <c r="D19" s="80" t="s">
        <v>463</v>
      </c>
      <c r="E19" s="65" t="s">
        <v>442</v>
      </c>
      <c r="F19" s="65" t="s">
        <v>464</v>
      </c>
      <c r="G19" s="65" t="s">
        <v>465</v>
      </c>
      <c r="H19" s="65" t="s">
        <v>450</v>
      </c>
      <c r="I19" s="65" t="s">
        <v>466</v>
      </c>
      <c r="J19" s="65" t="s">
        <v>466</v>
      </c>
      <c r="K19" s="65" t="s">
        <v>450</v>
      </c>
      <c r="S19" s="56"/>
    </row>
    <row r="20" spans="1:19" x14ac:dyDescent="0.2">
      <c r="A20" s="84">
        <v>10</v>
      </c>
      <c r="B20" s="85" t="s">
        <v>52</v>
      </c>
      <c r="C20" s="85" t="s">
        <v>51</v>
      </c>
      <c r="D20" s="84" t="s">
        <v>467</v>
      </c>
      <c r="E20" s="112" t="s">
        <v>428</v>
      </c>
      <c r="F20" s="112" t="s">
        <v>450</v>
      </c>
      <c r="G20" s="112" t="s">
        <v>433</v>
      </c>
      <c r="H20" s="112" t="s">
        <v>468</v>
      </c>
      <c r="I20" s="112" t="s">
        <v>442</v>
      </c>
      <c r="J20" s="112" t="s">
        <v>469</v>
      </c>
      <c r="K20" s="112" t="s">
        <v>438</v>
      </c>
      <c r="S20" s="56"/>
    </row>
    <row r="21" spans="1:19" x14ac:dyDescent="0.2">
      <c r="A21" s="80">
        <v>11</v>
      </c>
      <c r="B21" s="63" t="s">
        <v>93</v>
      </c>
      <c r="C21" s="63" t="s">
        <v>470</v>
      </c>
      <c r="D21" s="80" t="s">
        <v>471</v>
      </c>
      <c r="E21" s="65" t="s">
        <v>429</v>
      </c>
      <c r="F21" s="65" t="s">
        <v>472</v>
      </c>
      <c r="G21" s="65" t="s">
        <v>432</v>
      </c>
      <c r="H21" s="65" t="s">
        <v>473</v>
      </c>
      <c r="I21" s="65" t="s">
        <v>469</v>
      </c>
      <c r="J21" s="65" t="s">
        <v>432</v>
      </c>
      <c r="K21" s="65" t="s">
        <v>474</v>
      </c>
      <c r="S21" s="56"/>
    </row>
    <row r="22" spans="1:19" x14ac:dyDescent="0.2">
      <c r="A22" s="84">
        <v>12</v>
      </c>
      <c r="B22" s="85" t="s">
        <v>73</v>
      </c>
      <c r="C22" s="85" t="s">
        <v>72</v>
      </c>
      <c r="D22" s="84" t="s">
        <v>475</v>
      </c>
      <c r="E22" s="112" t="s">
        <v>476</v>
      </c>
      <c r="F22" s="112" t="s">
        <v>442</v>
      </c>
      <c r="G22" s="112" t="s">
        <v>477</v>
      </c>
      <c r="H22" s="112" t="s">
        <v>432</v>
      </c>
      <c r="I22" s="112" t="s">
        <v>460</v>
      </c>
      <c r="J22" s="112" t="s">
        <v>448</v>
      </c>
      <c r="K22" s="112" t="s">
        <v>441</v>
      </c>
      <c r="S22" s="56"/>
    </row>
    <row r="23" spans="1:19" x14ac:dyDescent="0.2">
      <c r="A23" s="80">
        <v>13</v>
      </c>
      <c r="B23" s="63" t="s">
        <v>99</v>
      </c>
      <c r="C23" s="63" t="s">
        <v>478</v>
      </c>
      <c r="D23" s="80" t="s">
        <v>479</v>
      </c>
      <c r="E23" s="65" t="s">
        <v>427</v>
      </c>
      <c r="F23" s="65" t="s">
        <v>480</v>
      </c>
      <c r="G23" s="65" t="s">
        <v>481</v>
      </c>
      <c r="H23" s="65" t="s">
        <v>482</v>
      </c>
      <c r="I23" s="65" t="s">
        <v>448</v>
      </c>
      <c r="J23" s="65" t="s">
        <v>445</v>
      </c>
      <c r="K23" s="65" t="s">
        <v>425</v>
      </c>
      <c r="S23" s="56"/>
    </row>
    <row r="24" spans="1:19" x14ac:dyDescent="0.2">
      <c r="A24" s="84">
        <v>14</v>
      </c>
      <c r="B24" s="85" t="s">
        <v>112</v>
      </c>
      <c r="C24" s="85" t="s">
        <v>111</v>
      </c>
      <c r="D24" s="84" t="s">
        <v>483</v>
      </c>
      <c r="E24" s="112" t="s">
        <v>448</v>
      </c>
      <c r="F24" s="112" t="s">
        <v>484</v>
      </c>
      <c r="G24" s="112" t="s">
        <v>474</v>
      </c>
      <c r="H24" s="112" t="s">
        <v>445</v>
      </c>
      <c r="I24" s="112" t="s">
        <v>485</v>
      </c>
      <c r="J24" s="112" t="s">
        <v>486</v>
      </c>
      <c r="K24" s="112" t="s">
        <v>442</v>
      </c>
      <c r="S24" s="56"/>
    </row>
    <row r="25" spans="1:19" x14ac:dyDescent="0.2">
      <c r="A25" s="80">
        <v>15</v>
      </c>
      <c r="B25" s="63" t="s">
        <v>95</v>
      </c>
      <c r="C25" s="63" t="s">
        <v>94</v>
      </c>
      <c r="D25" s="80" t="s">
        <v>487</v>
      </c>
      <c r="E25" s="65" t="s">
        <v>488</v>
      </c>
      <c r="F25" s="65" t="s">
        <v>449</v>
      </c>
      <c r="G25" s="65" t="s">
        <v>445</v>
      </c>
      <c r="H25" s="65" t="s">
        <v>489</v>
      </c>
      <c r="I25" s="65" t="s">
        <v>441</v>
      </c>
      <c r="J25" s="65" t="s">
        <v>449</v>
      </c>
      <c r="K25" s="65" t="s">
        <v>427</v>
      </c>
      <c r="S25" s="56"/>
    </row>
    <row r="26" spans="1:19" x14ac:dyDescent="0.2">
      <c r="A26" s="84">
        <v>16</v>
      </c>
      <c r="B26" s="85" t="s">
        <v>84</v>
      </c>
      <c r="C26" s="85" t="s">
        <v>490</v>
      </c>
      <c r="D26" s="84" t="s">
        <v>491</v>
      </c>
      <c r="E26" s="112" t="s">
        <v>455</v>
      </c>
      <c r="F26" s="112" t="s">
        <v>492</v>
      </c>
      <c r="G26" s="112" t="s">
        <v>429</v>
      </c>
      <c r="H26" s="112" t="s">
        <v>493</v>
      </c>
      <c r="I26" s="112" t="s">
        <v>445</v>
      </c>
      <c r="J26" s="112" t="s">
        <v>494</v>
      </c>
      <c r="K26" s="112" t="s">
        <v>455</v>
      </c>
      <c r="S26" s="56"/>
    </row>
    <row r="27" spans="1:19" x14ac:dyDescent="0.2">
      <c r="A27" s="80">
        <v>17</v>
      </c>
      <c r="B27" s="63" t="s">
        <v>61</v>
      </c>
      <c r="C27" s="63" t="s">
        <v>495</v>
      </c>
      <c r="D27" s="80" t="s">
        <v>496</v>
      </c>
      <c r="E27" s="65" t="s">
        <v>497</v>
      </c>
      <c r="F27" s="65" t="s">
        <v>443</v>
      </c>
      <c r="G27" s="65" t="s">
        <v>482</v>
      </c>
      <c r="H27" s="65" t="s">
        <v>441</v>
      </c>
      <c r="I27" s="65" t="s">
        <v>425</v>
      </c>
      <c r="J27" s="65" t="s">
        <v>455</v>
      </c>
      <c r="K27" s="65" t="s">
        <v>438</v>
      </c>
      <c r="S27" s="56"/>
    </row>
    <row r="28" spans="1:19" x14ac:dyDescent="0.2">
      <c r="A28" s="84">
        <v>18</v>
      </c>
      <c r="B28" s="85" t="s">
        <v>498</v>
      </c>
      <c r="C28" s="85" t="s">
        <v>499</v>
      </c>
      <c r="D28" s="84" t="s">
        <v>500</v>
      </c>
      <c r="E28" s="112" t="s">
        <v>443</v>
      </c>
      <c r="F28" s="112" t="s">
        <v>424</v>
      </c>
      <c r="G28" s="112" t="s">
        <v>480</v>
      </c>
      <c r="H28" s="112" t="s">
        <v>469</v>
      </c>
      <c r="I28" s="112" t="s">
        <v>501</v>
      </c>
      <c r="J28" s="112" t="s">
        <v>485</v>
      </c>
      <c r="K28" s="112" t="s">
        <v>449</v>
      </c>
      <c r="S28" s="56"/>
    </row>
    <row r="29" spans="1:19" x14ac:dyDescent="0.2">
      <c r="A29" s="80">
        <v>19</v>
      </c>
      <c r="B29" s="63" t="s">
        <v>66</v>
      </c>
      <c r="C29" s="63" t="s">
        <v>65</v>
      </c>
      <c r="D29" s="80" t="s">
        <v>502</v>
      </c>
      <c r="E29" s="65" t="s">
        <v>450</v>
      </c>
      <c r="F29" s="65" t="s">
        <v>455</v>
      </c>
      <c r="G29" s="65" t="s">
        <v>453</v>
      </c>
      <c r="H29" s="65" t="s">
        <v>485</v>
      </c>
      <c r="I29" s="65" t="s">
        <v>482</v>
      </c>
      <c r="J29" s="65" t="s">
        <v>503</v>
      </c>
      <c r="K29" s="65" t="s">
        <v>438</v>
      </c>
      <c r="S29" s="56"/>
    </row>
    <row r="30" spans="1:19" x14ac:dyDescent="0.2">
      <c r="A30" s="84">
        <v>20</v>
      </c>
      <c r="B30" s="85" t="s">
        <v>178</v>
      </c>
      <c r="C30" s="85" t="s">
        <v>504</v>
      </c>
      <c r="D30" s="84" t="s">
        <v>502</v>
      </c>
      <c r="E30" s="112" t="s">
        <v>474</v>
      </c>
      <c r="F30" s="112" t="s">
        <v>493</v>
      </c>
      <c r="G30" s="112" t="s">
        <v>466</v>
      </c>
      <c r="H30" s="112" t="s">
        <v>449</v>
      </c>
      <c r="I30" s="112" t="s">
        <v>433</v>
      </c>
      <c r="J30" s="112" t="s">
        <v>472</v>
      </c>
      <c r="K30" s="112" t="s">
        <v>438</v>
      </c>
      <c r="S30" s="56"/>
    </row>
    <row r="31" spans="1:19" x14ac:dyDescent="0.2">
      <c r="A31" s="80">
        <v>21</v>
      </c>
      <c r="B31" s="63" t="s">
        <v>75</v>
      </c>
      <c r="C31" s="63" t="s">
        <v>74</v>
      </c>
      <c r="D31" s="80" t="s">
        <v>505</v>
      </c>
      <c r="E31" s="65" t="s">
        <v>506</v>
      </c>
      <c r="F31" s="65" t="s">
        <v>485</v>
      </c>
      <c r="G31" s="65" t="s">
        <v>455</v>
      </c>
      <c r="H31" s="65" t="s">
        <v>507</v>
      </c>
      <c r="I31" s="65" t="s">
        <v>474</v>
      </c>
      <c r="J31" s="65" t="s">
        <v>464</v>
      </c>
      <c r="K31" s="65" t="s">
        <v>437</v>
      </c>
      <c r="S31" s="56"/>
    </row>
    <row r="32" spans="1:19" x14ac:dyDescent="0.2">
      <c r="A32" s="84">
        <v>22</v>
      </c>
      <c r="B32" s="85" t="s">
        <v>124</v>
      </c>
      <c r="C32" s="85" t="s">
        <v>123</v>
      </c>
      <c r="D32" s="84" t="s">
        <v>508</v>
      </c>
      <c r="E32" s="112" t="s">
        <v>437</v>
      </c>
      <c r="F32" s="112" t="s">
        <v>469</v>
      </c>
      <c r="G32" s="112" t="s">
        <v>448</v>
      </c>
      <c r="H32" s="112" t="s">
        <v>509</v>
      </c>
      <c r="I32" s="112" t="s">
        <v>477</v>
      </c>
      <c r="J32" s="112" t="s">
        <v>510</v>
      </c>
      <c r="K32" s="112" t="s">
        <v>443</v>
      </c>
      <c r="S32" s="56"/>
    </row>
    <row r="33" spans="1:19" x14ac:dyDescent="0.2">
      <c r="A33" s="80">
        <v>23</v>
      </c>
      <c r="B33" s="63" t="s">
        <v>116</v>
      </c>
      <c r="C33" s="63" t="s">
        <v>115</v>
      </c>
      <c r="D33" s="80" t="s">
        <v>511</v>
      </c>
      <c r="E33" s="65" t="s">
        <v>477</v>
      </c>
      <c r="F33" s="65" t="s">
        <v>482</v>
      </c>
      <c r="G33" s="65" t="s">
        <v>512</v>
      </c>
      <c r="H33" s="65" t="s">
        <v>486</v>
      </c>
      <c r="I33" s="65" t="s">
        <v>458</v>
      </c>
      <c r="J33" s="65" t="s">
        <v>474</v>
      </c>
      <c r="K33" s="65" t="s">
        <v>466</v>
      </c>
      <c r="S33" s="56"/>
    </row>
    <row r="34" spans="1:19" x14ac:dyDescent="0.2">
      <c r="A34" s="84">
        <v>24</v>
      </c>
      <c r="B34" s="85" t="s">
        <v>334</v>
      </c>
      <c r="C34" s="85" t="s">
        <v>513</v>
      </c>
      <c r="D34" s="84" t="s">
        <v>514</v>
      </c>
      <c r="E34" s="112" t="s">
        <v>472</v>
      </c>
      <c r="F34" s="112" t="s">
        <v>444</v>
      </c>
      <c r="G34" s="112" t="s">
        <v>515</v>
      </c>
      <c r="H34" s="112" t="s">
        <v>448</v>
      </c>
      <c r="I34" s="112" t="s">
        <v>516</v>
      </c>
      <c r="J34" s="112" t="s">
        <v>517</v>
      </c>
      <c r="K34" s="112" t="s">
        <v>469</v>
      </c>
      <c r="S34" s="56"/>
    </row>
    <row r="35" spans="1:19" x14ac:dyDescent="0.2">
      <c r="A35" s="80">
        <v>25</v>
      </c>
      <c r="B35" s="63" t="s">
        <v>77</v>
      </c>
      <c r="C35" s="63" t="s">
        <v>76</v>
      </c>
      <c r="D35" s="80" t="s">
        <v>518</v>
      </c>
      <c r="E35" s="65" t="s">
        <v>519</v>
      </c>
      <c r="F35" s="65" t="s">
        <v>425</v>
      </c>
      <c r="G35" s="65" t="s">
        <v>458</v>
      </c>
      <c r="H35" s="65" t="s">
        <v>474</v>
      </c>
      <c r="I35" s="65" t="s">
        <v>520</v>
      </c>
      <c r="J35" s="65" t="s">
        <v>460</v>
      </c>
      <c r="K35" s="65" t="s">
        <v>438</v>
      </c>
      <c r="S35" s="56"/>
    </row>
    <row r="36" spans="1:19" x14ac:dyDescent="0.2">
      <c r="A36" s="84">
        <v>26</v>
      </c>
      <c r="B36" s="85" t="s">
        <v>325</v>
      </c>
      <c r="C36" s="85" t="s">
        <v>521</v>
      </c>
      <c r="D36" s="84" t="s">
        <v>522</v>
      </c>
      <c r="E36" s="112" t="s">
        <v>523</v>
      </c>
      <c r="F36" s="112" t="s">
        <v>430</v>
      </c>
      <c r="G36" s="112" t="s">
        <v>425</v>
      </c>
      <c r="H36" s="112" t="s">
        <v>480</v>
      </c>
      <c r="I36" s="112" t="s">
        <v>444</v>
      </c>
      <c r="J36" s="112" t="s">
        <v>437</v>
      </c>
      <c r="K36" s="112" t="s">
        <v>438</v>
      </c>
      <c r="S36" s="56"/>
    </row>
    <row r="37" spans="1:19" x14ac:dyDescent="0.2">
      <c r="A37" s="80">
        <v>27</v>
      </c>
      <c r="B37" s="63" t="s">
        <v>134</v>
      </c>
      <c r="C37" s="63" t="s">
        <v>133</v>
      </c>
      <c r="D37" s="80" t="s">
        <v>524</v>
      </c>
      <c r="E37" s="65" t="s">
        <v>485</v>
      </c>
      <c r="F37" s="65" t="s">
        <v>466</v>
      </c>
      <c r="G37" s="65" t="s">
        <v>525</v>
      </c>
      <c r="H37" s="65" t="s">
        <v>492</v>
      </c>
      <c r="I37" s="65" t="s">
        <v>526</v>
      </c>
      <c r="J37" s="65" t="s">
        <v>527</v>
      </c>
      <c r="K37" s="65" t="s">
        <v>493</v>
      </c>
      <c r="S37" s="56"/>
    </row>
    <row r="38" spans="1:19" x14ac:dyDescent="0.2">
      <c r="A38" s="84">
        <v>28</v>
      </c>
      <c r="B38" s="85" t="s">
        <v>152</v>
      </c>
      <c r="C38" s="85" t="s">
        <v>528</v>
      </c>
      <c r="D38" s="84" t="s">
        <v>524</v>
      </c>
      <c r="E38" s="112" t="s">
        <v>458</v>
      </c>
      <c r="F38" s="112" t="s">
        <v>477</v>
      </c>
      <c r="G38" s="112" t="s">
        <v>529</v>
      </c>
      <c r="H38" s="112" t="s">
        <v>526</v>
      </c>
      <c r="I38" s="112" t="s">
        <v>472</v>
      </c>
      <c r="J38" s="112" t="s">
        <v>492</v>
      </c>
      <c r="K38" s="112" t="s">
        <v>464</v>
      </c>
      <c r="S38" s="56"/>
    </row>
    <row r="39" spans="1:19" x14ac:dyDescent="0.2">
      <c r="A39" s="80">
        <v>29</v>
      </c>
      <c r="B39" s="63" t="s">
        <v>530</v>
      </c>
      <c r="C39" s="63" t="s">
        <v>531</v>
      </c>
      <c r="D39" s="80" t="s">
        <v>532</v>
      </c>
      <c r="E39" s="65" t="s">
        <v>469</v>
      </c>
      <c r="F39" s="65" t="s">
        <v>527</v>
      </c>
      <c r="G39" s="65" t="s">
        <v>444</v>
      </c>
      <c r="H39" s="65" t="s">
        <v>488</v>
      </c>
      <c r="I39" s="65" t="s">
        <v>424</v>
      </c>
      <c r="J39" s="65" t="s">
        <v>516</v>
      </c>
      <c r="K39" s="65" t="s">
        <v>424</v>
      </c>
      <c r="S39" s="56"/>
    </row>
    <row r="40" spans="1:19" x14ac:dyDescent="0.2">
      <c r="A40" s="84">
        <v>30</v>
      </c>
      <c r="B40" s="85" t="s">
        <v>88</v>
      </c>
      <c r="C40" s="85" t="s">
        <v>87</v>
      </c>
      <c r="D40" s="84" t="s">
        <v>533</v>
      </c>
      <c r="E40" s="112" t="s">
        <v>534</v>
      </c>
      <c r="F40" s="112" t="s">
        <v>503</v>
      </c>
      <c r="G40" s="112" t="s">
        <v>442</v>
      </c>
      <c r="H40" s="112" t="s">
        <v>535</v>
      </c>
      <c r="I40" s="112" t="s">
        <v>449</v>
      </c>
      <c r="J40" s="112" t="s">
        <v>425</v>
      </c>
      <c r="K40" s="112" t="s">
        <v>536</v>
      </c>
      <c r="S40" s="56"/>
    </row>
    <row r="41" spans="1:19" x14ac:dyDescent="0.2">
      <c r="A41" s="80">
        <v>31</v>
      </c>
      <c r="B41" s="63" t="s">
        <v>122</v>
      </c>
      <c r="C41" s="63" t="s">
        <v>537</v>
      </c>
      <c r="D41" s="80" t="s">
        <v>538</v>
      </c>
      <c r="E41" s="65" t="s">
        <v>539</v>
      </c>
      <c r="F41" s="65" t="s">
        <v>517</v>
      </c>
      <c r="G41" s="65" t="s">
        <v>506</v>
      </c>
      <c r="H41" s="65" t="s">
        <v>424</v>
      </c>
      <c r="I41" s="65" t="s">
        <v>486</v>
      </c>
      <c r="J41" s="65" t="s">
        <v>468</v>
      </c>
      <c r="K41" s="65" t="s">
        <v>485</v>
      </c>
      <c r="S41" s="56"/>
    </row>
    <row r="42" spans="1:19" x14ac:dyDescent="0.2">
      <c r="A42" s="84">
        <v>32</v>
      </c>
      <c r="B42" s="85" t="s">
        <v>97</v>
      </c>
      <c r="C42" s="85" t="s">
        <v>96</v>
      </c>
      <c r="D42" s="84" t="s">
        <v>540</v>
      </c>
      <c r="E42" s="112" t="s">
        <v>424</v>
      </c>
      <c r="F42" s="112" t="s">
        <v>437</v>
      </c>
      <c r="G42" s="112" t="s">
        <v>424</v>
      </c>
      <c r="H42" s="112" t="s">
        <v>497</v>
      </c>
      <c r="I42" s="112" t="s">
        <v>464</v>
      </c>
      <c r="J42" s="112" t="s">
        <v>541</v>
      </c>
      <c r="K42" s="112" t="s">
        <v>542</v>
      </c>
      <c r="S42" s="56"/>
    </row>
    <row r="43" spans="1:19" x14ac:dyDescent="0.2">
      <c r="A43" s="80">
        <v>33</v>
      </c>
      <c r="B43" s="63" t="s">
        <v>103</v>
      </c>
      <c r="C43" s="63" t="s">
        <v>543</v>
      </c>
      <c r="D43" s="80" t="s">
        <v>540</v>
      </c>
      <c r="E43" s="65" t="s">
        <v>544</v>
      </c>
      <c r="F43" s="65" t="s">
        <v>486</v>
      </c>
      <c r="G43" s="65" t="s">
        <v>545</v>
      </c>
      <c r="H43" s="65" t="s">
        <v>458</v>
      </c>
      <c r="I43" s="65" t="s">
        <v>546</v>
      </c>
      <c r="J43" s="65" t="s">
        <v>547</v>
      </c>
      <c r="K43" s="65" t="s">
        <v>429</v>
      </c>
      <c r="S43" s="56"/>
    </row>
    <row r="44" spans="1:19" x14ac:dyDescent="0.2">
      <c r="A44" s="84">
        <v>34</v>
      </c>
      <c r="B44" s="85" t="s">
        <v>548</v>
      </c>
      <c r="C44" s="85" t="s">
        <v>549</v>
      </c>
      <c r="D44" s="84" t="s">
        <v>550</v>
      </c>
      <c r="E44" s="112" t="s">
        <v>433</v>
      </c>
      <c r="F44" s="112" t="s">
        <v>551</v>
      </c>
      <c r="G44" s="112" t="s">
        <v>492</v>
      </c>
      <c r="H44" s="112" t="s">
        <v>455</v>
      </c>
      <c r="I44" s="112" t="s">
        <v>551</v>
      </c>
      <c r="J44" s="112" t="s">
        <v>453</v>
      </c>
      <c r="K44" s="112" t="s">
        <v>438</v>
      </c>
      <c r="S44" s="56"/>
    </row>
    <row r="45" spans="1:19" x14ac:dyDescent="0.2">
      <c r="A45" s="80">
        <v>35</v>
      </c>
      <c r="B45" s="63" t="s">
        <v>552</v>
      </c>
      <c r="C45" s="63" t="s">
        <v>553</v>
      </c>
      <c r="D45" s="80" t="s">
        <v>554</v>
      </c>
      <c r="E45" s="65" t="s">
        <v>555</v>
      </c>
      <c r="F45" s="65" t="s">
        <v>433</v>
      </c>
      <c r="G45" s="65" t="s">
        <v>516</v>
      </c>
      <c r="H45" s="65" t="s">
        <v>472</v>
      </c>
      <c r="I45" s="65" t="s">
        <v>556</v>
      </c>
      <c r="J45" s="65" t="s">
        <v>435</v>
      </c>
      <c r="K45" s="65" t="s">
        <v>458</v>
      </c>
      <c r="S45" s="56"/>
    </row>
    <row r="46" spans="1:19" x14ac:dyDescent="0.2">
      <c r="A46" s="84">
        <v>36</v>
      </c>
      <c r="B46" s="85" t="s">
        <v>186</v>
      </c>
      <c r="C46" s="85" t="s">
        <v>185</v>
      </c>
      <c r="D46" s="84" t="s">
        <v>557</v>
      </c>
      <c r="E46" s="112" t="s">
        <v>439</v>
      </c>
      <c r="F46" s="112" t="s">
        <v>474</v>
      </c>
      <c r="G46" s="112" t="s">
        <v>486</v>
      </c>
      <c r="H46" s="112" t="s">
        <v>503</v>
      </c>
      <c r="I46" s="112" t="s">
        <v>558</v>
      </c>
      <c r="J46" s="112" t="s">
        <v>450</v>
      </c>
      <c r="K46" s="112" t="s">
        <v>559</v>
      </c>
      <c r="S46" s="56"/>
    </row>
    <row r="47" spans="1:19" x14ac:dyDescent="0.2">
      <c r="A47" s="80">
        <v>37</v>
      </c>
      <c r="B47" s="63" t="s">
        <v>560</v>
      </c>
      <c r="C47" s="63" t="s">
        <v>561</v>
      </c>
      <c r="D47" s="80" t="s">
        <v>562</v>
      </c>
      <c r="E47" s="65" t="s">
        <v>432</v>
      </c>
      <c r="F47" s="65" t="s">
        <v>468</v>
      </c>
      <c r="G47" s="65" t="s">
        <v>563</v>
      </c>
      <c r="H47" s="65" t="s">
        <v>520</v>
      </c>
      <c r="I47" s="65" t="s">
        <v>510</v>
      </c>
      <c r="J47" s="65" t="s">
        <v>520</v>
      </c>
      <c r="K47" s="65" t="s">
        <v>517</v>
      </c>
      <c r="S47" s="56"/>
    </row>
    <row r="48" spans="1:19" x14ac:dyDescent="0.2">
      <c r="A48" s="84">
        <v>38</v>
      </c>
      <c r="B48" s="85" t="s">
        <v>136</v>
      </c>
      <c r="C48" s="85" t="s">
        <v>135</v>
      </c>
      <c r="D48" s="84" t="s">
        <v>564</v>
      </c>
      <c r="E48" s="112" t="s">
        <v>510</v>
      </c>
      <c r="F48" s="112" t="s">
        <v>441</v>
      </c>
      <c r="G48" s="112" t="s">
        <v>464</v>
      </c>
      <c r="H48" s="112" t="s">
        <v>559</v>
      </c>
      <c r="I48" s="112" t="s">
        <v>527</v>
      </c>
      <c r="J48" s="112" t="s">
        <v>427</v>
      </c>
      <c r="K48" s="112" t="s">
        <v>536</v>
      </c>
      <c r="S48" s="56"/>
    </row>
    <row r="49" spans="1:19" x14ac:dyDescent="0.2">
      <c r="A49" s="80">
        <v>39</v>
      </c>
      <c r="B49" s="63" t="s">
        <v>565</v>
      </c>
      <c r="C49" s="63" t="s">
        <v>566</v>
      </c>
      <c r="D49" s="80" t="s">
        <v>567</v>
      </c>
      <c r="E49" s="65" t="s">
        <v>492</v>
      </c>
      <c r="F49" s="65" t="s">
        <v>568</v>
      </c>
      <c r="G49" s="65" t="s">
        <v>430</v>
      </c>
      <c r="H49" s="65" t="s">
        <v>516</v>
      </c>
      <c r="I49" s="65" t="s">
        <v>497</v>
      </c>
      <c r="J49" s="65" t="s">
        <v>482</v>
      </c>
      <c r="K49" s="65" t="s">
        <v>480</v>
      </c>
      <c r="S49" s="56"/>
    </row>
    <row r="50" spans="1:19" x14ac:dyDescent="0.2">
      <c r="A50" s="84">
        <v>40</v>
      </c>
      <c r="B50" s="85" t="s">
        <v>128</v>
      </c>
      <c r="C50" s="85" t="s">
        <v>127</v>
      </c>
      <c r="D50" s="84" t="s">
        <v>569</v>
      </c>
      <c r="E50" s="112" t="s">
        <v>480</v>
      </c>
      <c r="F50" s="112" t="s">
        <v>545</v>
      </c>
      <c r="G50" s="112" t="s">
        <v>485</v>
      </c>
      <c r="H50" s="112" t="s">
        <v>570</v>
      </c>
      <c r="I50" s="112" t="s">
        <v>453</v>
      </c>
      <c r="J50" s="112" t="s">
        <v>535</v>
      </c>
      <c r="K50" s="112" t="s">
        <v>438</v>
      </c>
      <c r="S50" s="56"/>
    </row>
    <row r="51" spans="1:19" x14ac:dyDescent="0.2">
      <c r="A51" s="80">
        <v>41</v>
      </c>
      <c r="B51" s="63" t="s">
        <v>118</v>
      </c>
      <c r="C51" s="63" t="s">
        <v>117</v>
      </c>
      <c r="D51" s="80" t="s">
        <v>571</v>
      </c>
      <c r="E51" s="65" t="s">
        <v>558</v>
      </c>
      <c r="F51" s="65" t="s">
        <v>436</v>
      </c>
      <c r="G51" s="65" t="s">
        <v>493</v>
      </c>
      <c r="H51" s="65" t="s">
        <v>444</v>
      </c>
      <c r="I51" s="65" t="s">
        <v>435</v>
      </c>
      <c r="J51" s="65" t="s">
        <v>424</v>
      </c>
      <c r="K51" s="65" t="s">
        <v>438</v>
      </c>
      <c r="S51" s="56"/>
    </row>
    <row r="52" spans="1:19" x14ac:dyDescent="0.2">
      <c r="A52" s="84">
        <v>42</v>
      </c>
      <c r="B52" s="85" t="s">
        <v>120</v>
      </c>
      <c r="C52" s="85" t="s">
        <v>119</v>
      </c>
      <c r="D52" s="84" t="s">
        <v>572</v>
      </c>
      <c r="E52" s="112" t="s">
        <v>534</v>
      </c>
      <c r="F52" s="112" t="s">
        <v>510</v>
      </c>
      <c r="G52" s="112" t="s">
        <v>535</v>
      </c>
      <c r="H52" s="112" t="s">
        <v>477</v>
      </c>
      <c r="I52" s="112" t="s">
        <v>468</v>
      </c>
      <c r="J52" s="112" t="s">
        <v>556</v>
      </c>
      <c r="K52" s="112" t="s">
        <v>503</v>
      </c>
      <c r="S52" s="56"/>
    </row>
    <row r="53" spans="1:19" x14ac:dyDescent="0.2">
      <c r="A53" s="80">
        <v>43</v>
      </c>
      <c r="B53" s="63" t="s">
        <v>160</v>
      </c>
      <c r="C53" s="63" t="s">
        <v>159</v>
      </c>
      <c r="D53" s="80" t="s">
        <v>573</v>
      </c>
      <c r="E53" s="65" t="s">
        <v>574</v>
      </c>
      <c r="F53" s="65" t="s">
        <v>535</v>
      </c>
      <c r="G53" s="65" t="s">
        <v>544</v>
      </c>
      <c r="H53" s="65" t="s">
        <v>546</v>
      </c>
      <c r="I53" s="65" t="s">
        <v>503</v>
      </c>
      <c r="J53" s="65" t="s">
        <v>493</v>
      </c>
      <c r="K53" s="65" t="s">
        <v>559</v>
      </c>
      <c r="S53" s="56"/>
    </row>
    <row r="54" spans="1:19" x14ac:dyDescent="0.2">
      <c r="A54" s="84">
        <v>44</v>
      </c>
      <c r="B54" s="85" t="s">
        <v>575</v>
      </c>
      <c r="C54" s="85" t="s">
        <v>576</v>
      </c>
      <c r="D54" s="84" t="s">
        <v>577</v>
      </c>
      <c r="E54" s="112" t="s">
        <v>482</v>
      </c>
      <c r="F54" s="112" t="s">
        <v>544</v>
      </c>
      <c r="G54" s="112" t="s">
        <v>541</v>
      </c>
      <c r="H54" s="112" t="s">
        <v>460</v>
      </c>
      <c r="I54" s="112" t="s">
        <v>545</v>
      </c>
      <c r="J54" s="112" t="s">
        <v>480</v>
      </c>
      <c r="K54" s="112" t="s">
        <v>542</v>
      </c>
      <c r="S54" s="56"/>
    </row>
    <row r="55" spans="1:19" x14ac:dyDescent="0.2">
      <c r="A55" s="80">
        <v>45</v>
      </c>
      <c r="B55" s="63" t="s">
        <v>171</v>
      </c>
      <c r="C55" s="63" t="s">
        <v>170</v>
      </c>
      <c r="D55" s="80" t="s">
        <v>578</v>
      </c>
      <c r="E55" s="65" t="s">
        <v>579</v>
      </c>
      <c r="F55" s="65" t="s">
        <v>506</v>
      </c>
      <c r="G55" s="65" t="s">
        <v>469</v>
      </c>
      <c r="H55" s="65" t="s">
        <v>506</v>
      </c>
      <c r="I55" s="65" t="s">
        <v>579</v>
      </c>
      <c r="J55" s="65" t="s">
        <v>488</v>
      </c>
      <c r="K55" s="65" t="s">
        <v>497</v>
      </c>
      <c r="S55" s="56"/>
    </row>
    <row r="56" spans="1:19" x14ac:dyDescent="0.2">
      <c r="A56" s="84">
        <v>46</v>
      </c>
      <c r="B56" s="85" t="s">
        <v>130</v>
      </c>
      <c r="C56" s="85" t="s">
        <v>129</v>
      </c>
      <c r="D56" s="84" t="s">
        <v>578</v>
      </c>
      <c r="E56" s="112" t="s">
        <v>580</v>
      </c>
      <c r="F56" s="112" t="s">
        <v>520</v>
      </c>
      <c r="G56" s="112" t="s">
        <v>472</v>
      </c>
      <c r="H56" s="112" t="s">
        <v>551</v>
      </c>
      <c r="I56" s="112" t="s">
        <v>492</v>
      </c>
      <c r="J56" s="112" t="s">
        <v>581</v>
      </c>
      <c r="K56" s="112" t="s">
        <v>444</v>
      </c>
      <c r="S56" s="56"/>
    </row>
    <row r="57" spans="1:19" x14ac:dyDescent="0.2">
      <c r="A57" s="80">
        <v>47</v>
      </c>
      <c r="B57" s="63" t="s">
        <v>126</v>
      </c>
      <c r="C57" s="63" t="s">
        <v>125</v>
      </c>
      <c r="D57" s="80" t="s">
        <v>578</v>
      </c>
      <c r="E57" s="65" t="s">
        <v>563</v>
      </c>
      <c r="F57" s="65" t="s">
        <v>579</v>
      </c>
      <c r="G57" s="65" t="s">
        <v>546</v>
      </c>
      <c r="H57" s="65" t="s">
        <v>579</v>
      </c>
      <c r="I57" s="65" t="s">
        <v>436</v>
      </c>
      <c r="J57" s="65" t="s">
        <v>526</v>
      </c>
      <c r="K57" s="65" t="s">
        <v>526</v>
      </c>
      <c r="S57" s="56"/>
    </row>
    <row r="58" spans="1:19" x14ac:dyDescent="0.2">
      <c r="A58" s="84">
        <v>48</v>
      </c>
      <c r="B58" s="85" t="s">
        <v>138</v>
      </c>
      <c r="C58" s="85" t="s">
        <v>137</v>
      </c>
      <c r="D58" s="84" t="s">
        <v>582</v>
      </c>
      <c r="E58" s="112" t="s">
        <v>556</v>
      </c>
      <c r="F58" s="112" t="s">
        <v>583</v>
      </c>
      <c r="G58" s="112" t="s">
        <v>584</v>
      </c>
      <c r="H58" s="112" t="s">
        <v>517</v>
      </c>
      <c r="I58" s="112" t="s">
        <v>585</v>
      </c>
      <c r="J58" s="112" t="s">
        <v>477</v>
      </c>
      <c r="K58" s="112" t="s">
        <v>472</v>
      </c>
      <c r="S58" s="56"/>
    </row>
    <row r="59" spans="1:19" x14ac:dyDescent="0.2">
      <c r="A59" s="80">
        <v>49</v>
      </c>
      <c r="B59" s="63" t="s">
        <v>586</v>
      </c>
      <c r="C59" s="63" t="s">
        <v>587</v>
      </c>
      <c r="D59" s="80" t="s">
        <v>588</v>
      </c>
      <c r="E59" s="65" t="s">
        <v>486</v>
      </c>
      <c r="F59" s="65" t="s">
        <v>497</v>
      </c>
      <c r="G59" s="65" t="s">
        <v>568</v>
      </c>
      <c r="H59" s="65" t="s">
        <v>435</v>
      </c>
      <c r="I59" s="65" t="s">
        <v>570</v>
      </c>
      <c r="J59" s="65" t="s">
        <v>579</v>
      </c>
      <c r="K59" s="65" t="s">
        <v>492</v>
      </c>
      <c r="S59" s="56"/>
    </row>
    <row r="60" spans="1:19" x14ac:dyDescent="0.2">
      <c r="A60" s="84">
        <v>50</v>
      </c>
      <c r="B60" s="85" t="s">
        <v>154</v>
      </c>
      <c r="C60" s="85" t="s">
        <v>153</v>
      </c>
      <c r="D60" s="84" t="s">
        <v>589</v>
      </c>
      <c r="E60" s="112" t="s">
        <v>503</v>
      </c>
      <c r="F60" s="112" t="s">
        <v>546</v>
      </c>
      <c r="G60" s="112" t="s">
        <v>519</v>
      </c>
      <c r="H60" s="112" t="s">
        <v>545</v>
      </c>
      <c r="I60" s="112" t="s">
        <v>489</v>
      </c>
      <c r="J60" s="112" t="s">
        <v>436</v>
      </c>
      <c r="K60" s="112" t="s">
        <v>559</v>
      </c>
      <c r="S60" s="56"/>
    </row>
    <row r="61" spans="1:19" x14ac:dyDescent="0.2">
      <c r="A61" s="80">
        <v>51</v>
      </c>
      <c r="B61" s="63" t="s">
        <v>91</v>
      </c>
      <c r="C61" s="63" t="s">
        <v>90</v>
      </c>
      <c r="D61" s="80" t="s">
        <v>590</v>
      </c>
      <c r="E61" s="65" t="s">
        <v>551</v>
      </c>
      <c r="F61" s="65" t="s">
        <v>558</v>
      </c>
      <c r="G61" s="65" t="s">
        <v>489</v>
      </c>
      <c r="H61" s="65" t="s">
        <v>430</v>
      </c>
      <c r="I61" s="65" t="s">
        <v>480</v>
      </c>
      <c r="J61" s="65" t="s">
        <v>591</v>
      </c>
      <c r="K61" s="65" t="s">
        <v>460</v>
      </c>
      <c r="S61" s="56"/>
    </row>
    <row r="62" spans="1:19" x14ac:dyDescent="0.2">
      <c r="A62" s="84">
        <v>52</v>
      </c>
      <c r="B62" s="85" t="s">
        <v>144</v>
      </c>
      <c r="C62" s="85" t="s">
        <v>143</v>
      </c>
      <c r="D62" s="84" t="s">
        <v>592</v>
      </c>
      <c r="E62" s="112" t="s">
        <v>445</v>
      </c>
      <c r="F62" s="112" t="s">
        <v>556</v>
      </c>
      <c r="G62" s="112" t="s">
        <v>593</v>
      </c>
      <c r="H62" s="112" t="s">
        <v>544</v>
      </c>
      <c r="I62" s="112" t="s">
        <v>493</v>
      </c>
      <c r="J62" s="112" t="s">
        <v>559</v>
      </c>
      <c r="K62" s="112" t="s">
        <v>536</v>
      </c>
      <c r="S62" s="56"/>
    </row>
    <row r="63" spans="1:19" x14ac:dyDescent="0.2">
      <c r="A63" s="80">
        <v>53</v>
      </c>
      <c r="B63" s="63" t="s">
        <v>110</v>
      </c>
      <c r="C63" s="63" t="s">
        <v>109</v>
      </c>
      <c r="D63" s="80" t="s">
        <v>594</v>
      </c>
      <c r="E63" s="65" t="s">
        <v>430</v>
      </c>
      <c r="F63" s="65" t="s">
        <v>574</v>
      </c>
      <c r="G63" s="65" t="s">
        <v>520</v>
      </c>
      <c r="H63" s="65" t="s">
        <v>466</v>
      </c>
      <c r="I63" s="65" t="s">
        <v>584</v>
      </c>
      <c r="J63" s="65" t="s">
        <v>551</v>
      </c>
      <c r="K63" s="65" t="s">
        <v>438</v>
      </c>
      <c r="S63" s="56"/>
    </row>
    <row r="64" spans="1:19" x14ac:dyDescent="0.2">
      <c r="A64" s="84">
        <v>54</v>
      </c>
      <c r="B64" s="85" t="s">
        <v>188</v>
      </c>
      <c r="C64" s="85" t="s">
        <v>187</v>
      </c>
      <c r="D64" s="84" t="s">
        <v>595</v>
      </c>
      <c r="E64" s="112" t="s">
        <v>570</v>
      </c>
      <c r="F64" s="112" t="s">
        <v>526</v>
      </c>
      <c r="G64" s="112" t="s">
        <v>460</v>
      </c>
      <c r="H64" s="112" t="s">
        <v>464</v>
      </c>
      <c r="I64" s="112" t="s">
        <v>596</v>
      </c>
      <c r="J64" s="112" t="s">
        <v>544</v>
      </c>
      <c r="K64" s="112" t="s">
        <v>559</v>
      </c>
      <c r="S64" s="56"/>
    </row>
    <row r="65" spans="1:19" x14ac:dyDescent="0.2">
      <c r="A65" s="80">
        <v>55</v>
      </c>
      <c r="B65" s="63" t="s">
        <v>184</v>
      </c>
      <c r="C65" s="63" t="s">
        <v>183</v>
      </c>
      <c r="D65" s="80" t="s">
        <v>597</v>
      </c>
      <c r="E65" s="65" t="s">
        <v>468</v>
      </c>
      <c r="F65" s="65" t="s">
        <v>519</v>
      </c>
      <c r="G65" s="65" t="s">
        <v>517</v>
      </c>
      <c r="H65" s="65" t="s">
        <v>510</v>
      </c>
      <c r="I65" s="65" t="s">
        <v>506</v>
      </c>
      <c r="J65" s="65" t="s">
        <v>570</v>
      </c>
      <c r="K65" s="65" t="s">
        <v>438</v>
      </c>
      <c r="S65" s="56"/>
    </row>
    <row r="66" spans="1:19" x14ac:dyDescent="0.2">
      <c r="A66" s="84">
        <v>56</v>
      </c>
      <c r="B66" s="85" t="s">
        <v>182</v>
      </c>
      <c r="C66" s="85" t="s">
        <v>181</v>
      </c>
      <c r="D66" s="84" t="s">
        <v>598</v>
      </c>
      <c r="E66" s="112" t="s">
        <v>466</v>
      </c>
      <c r="F66" s="112" t="s">
        <v>555</v>
      </c>
      <c r="G66" s="112" t="s">
        <v>558</v>
      </c>
      <c r="H66" s="112" t="s">
        <v>584</v>
      </c>
      <c r="I66" s="112" t="s">
        <v>519</v>
      </c>
      <c r="J66" s="112" t="s">
        <v>599</v>
      </c>
      <c r="K66" s="112" t="s">
        <v>516</v>
      </c>
      <c r="S66" s="56"/>
    </row>
    <row r="67" spans="1:19" x14ac:dyDescent="0.2">
      <c r="A67" s="80">
        <v>57</v>
      </c>
      <c r="B67" s="63" t="s">
        <v>600</v>
      </c>
      <c r="C67" s="63" t="s">
        <v>601</v>
      </c>
      <c r="D67" s="80" t="s">
        <v>602</v>
      </c>
      <c r="E67" s="65" t="s">
        <v>464</v>
      </c>
      <c r="F67" s="65" t="s">
        <v>489</v>
      </c>
      <c r="G67" s="65" t="s">
        <v>603</v>
      </c>
      <c r="H67" s="65" t="s">
        <v>519</v>
      </c>
      <c r="I67" s="65" t="s">
        <v>599</v>
      </c>
      <c r="J67" s="65" t="s">
        <v>489</v>
      </c>
      <c r="K67" s="65" t="s">
        <v>468</v>
      </c>
      <c r="S67" s="56"/>
    </row>
    <row r="68" spans="1:19" x14ac:dyDescent="0.2">
      <c r="A68" s="84">
        <v>58</v>
      </c>
      <c r="B68" s="85" t="s">
        <v>604</v>
      </c>
      <c r="C68" s="85" t="s">
        <v>605</v>
      </c>
      <c r="D68" s="84" t="s">
        <v>606</v>
      </c>
      <c r="E68" s="112" t="s">
        <v>493</v>
      </c>
      <c r="F68" s="112" t="s">
        <v>599</v>
      </c>
      <c r="G68" s="112" t="s">
        <v>439</v>
      </c>
      <c r="H68" s="112" t="s">
        <v>593</v>
      </c>
      <c r="I68" s="112" t="s">
        <v>517</v>
      </c>
      <c r="J68" s="112" t="s">
        <v>558</v>
      </c>
      <c r="K68" s="112" t="s">
        <v>438</v>
      </c>
      <c r="S68" s="56"/>
    </row>
    <row r="69" spans="1:19" x14ac:dyDescent="0.2">
      <c r="A69" s="80">
        <v>59</v>
      </c>
      <c r="B69" s="63" t="s">
        <v>194</v>
      </c>
      <c r="C69" s="63" t="s">
        <v>193</v>
      </c>
      <c r="D69" s="80" t="s">
        <v>607</v>
      </c>
      <c r="E69" s="65" t="s">
        <v>520</v>
      </c>
      <c r="F69" s="65" t="s">
        <v>608</v>
      </c>
      <c r="G69" s="65" t="s">
        <v>609</v>
      </c>
      <c r="H69" s="65" t="s">
        <v>527</v>
      </c>
      <c r="I69" s="65" t="s">
        <v>574</v>
      </c>
      <c r="J69" s="65" t="s">
        <v>585</v>
      </c>
      <c r="K69" s="65" t="s">
        <v>486</v>
      </c>
      <c r="S69" s="56"/>
    </row>
    <row r="70" spans="1:19" x14ac:dyDescent="0.2">
      <c r="A70" s="84">
        <v>60</v>
      </c>
      <c r="B70" s="85" t="s">
        <v>610</v>
      </c>
      <c r="C70" s="85" t="s">
        <v>611</v>
      </c>
      <c r="D70" s="84" t="s">
        <v>612</v>
      </c>
      <c r="E70" s="112" t="s">
        <v>545</v>
      </c>
      <c r="F70" s="112" t="s">
        <v>523</v>
      </c>
      <c r="G70" s="112" t="s">
        <v>527</v>
      </c>
      <c r="H70" s="112" t="s">
        <v>436</v>
      </c>
      <c r="I70" s="112" t="s">
        <v>583</v>
      </c>
      <c r="J70" s="112" t="s">
        <v>613</v>
      </c>
      <c r="K70" s="112" t="s">
        <v>579</v>
      </c>
      <c r="S70" s="56"/>
    </row>
    <row r="71" spans="1:19" x14ac:dyDescent="0.2">
      <c r="A71" s="80">
        <v>61</v>
      </c>
      <c r="B71" s="63" t="s">
        <v>376</v>
      </c>
      <c r="C71" s="63" t="s">
        <v>614</v>
      </c>
      <c r="D71" s="80" t="s">
        <v>615</v>
      </c>
      <c r="E71" s="65" t="s">
        <v>516</v>
      </c>
      <c r="F71" s="65" t="s">
        <v>435</v>
      </c>
      <c r="G71" s="65" t="s">
        <v>526</v>
      </c>
      <c r="H71" s="65" t="s">
        <v>556</v>
      </c>
      <c r="I71" s="65" t="s">
        <v>581</v>
      </c>
      <c r="J71" s="65" t="s">
        <v>608</v>
      </c>
      <c r="K71" s="65" t="s">
        <v>559</v>
      </c>
      <c r="S71" s="56"/>
    </row>
    <row r="72" spans="1:19" x14ac:dyDescent="0.2">
      <c r="A72" s="84">
        <v>62</v>
      </c>
      <c r="B72" s="85" t="s">
        <v>343</v>
      </c>
      <c r="C72" s="85" t="s">
        <v>616</v>
      </c>
      <c r="D72" s="84" t="s">
        <v>617</v>
      </c>
      <c r="E72" s="112" t="s">
        <v>618</v>
      </c>
      <c r="F72" s="112" t="s">
        <v>609</v>
      </c>
      <c r="G72" s="112" t="s">
        <v>556</v>
      </c>
      <c r="H72" s="112" t="s">
        <v>574</v>
      </c>
      <c r="I72" s="112" t="s">
        <v>608</v>
      </c>
      <c r="J72" s="112" t="s">
        <v>593</v>
      </c>
      <c r="K72" s="112" t="s">
        <v>482</v>
      </c>
      <c r="S72" s="56"/>
    </row>
    <row r="73" spans="1:19" x14ac:dyDescent="0.2">
      <c r="A73" s="80">
        <v>63</v>
      </c>
      <c r="B73" s="63" t="s">
        <v>619</v>
      </c>
      <c r="C73" s="63" t="s">
        <v>620</v>
      </c>
      <c r="D73" s="80" t="s">
        <v>621</v>
      </c>
      <c r="E73" s="65" t="s">
        <v>517</v>
      </c>
      <c r="F73" s="65" t="s">
        <v>622</v>
      </c>
      <c r="G73" s="65" t="s">
        <v>581</v>
      </c>
      <c r="H73" s="65" t="s">
        <v>452</v>
      </c>
      <c r="I73" s="65" t="s">
        <v>623</v>
      </c>
      <c r="J73" s="65" t="s">
        <v>506</v>
      </c>
      <c r="K73" s="65" t="s">
        <v>477</v>
      </c>
      <c r="S73" s="56"/>
    </row>
    <row r="74" spans="1:19" x14ac:dyDescent="0.2">
      <c r="A74" s="84">
        <v>64</v>
      </c>
      <c r="B74" s="85" t="s">
        <v>80</v>
      </c>
      <c r="C74" s="85" t="s">
        <v>79</v>
      </c>
      <c r="D74" s="84" t="s">
        <v>624</v>
      </c>
      <c r="E74" s="112" t="s">
        <v>584</v>
      </c>
      <c r="F74" s="112" t="s">
        <v>445</v>
      </c>
      <c r="G74" s="112" t="s">
        <v>503</v>
      </c>
      <c r="H74" s="112" t="s">
        <v>541</v>
      </c>
      <c r="I74" s="112" t="s">
        <v>542</v>
      </c>
      <c r="J74" s="112" t="s">
        <v>542</v>
      </c>
      <c r="K74" s="112" t="s">
        <v>536</v>
      </c>
      <c r="S74" s="56"/>
    </row>
    <row r="75" spans="1:19" x14ac:dyDescent="0.2">
      <c r="A75" s="80">
        <v>65</v>
      </c>
      <c r="B75" s="63" t="s">
        <v>220</v>
      </c>
      <c r="C75" s="63" t="s">
        <v>219</v>
      </c>
      <c r="D75" s="80" t="s">
        <v>625</v>
      </c>
      <c r="E75" s="65" t="s">
        <v>453</v>
      </c>
      <c r="F75" s="65" t="s">
        <v>584</v>
      </c>
      <c r="G75" s="65" t="s">
        <v>452</v>
      </c>
      <c r="H75" s="65" t="s">
        <v>608</v>
      </c>
      <c r="I75" s="65" t="s">
        <v>439</v>
      </c>
      <c r="J75" s="65" t="s">
        <v>430</v>
      </c>
      <c r="K75" s="65" t="s">
        <v>559</v>
      </c>
      <c r="S75" s="56"/>
    </row>
    <row r="76" spans="1:19" x14ac:dyDescent="0.2">
      <c r="A76" s="84">
        <v>66</v>
      </c>
      <c r="B76" s="85" t="s">
        <v>626</v>
      </c>
      <c r="C76" s="85" t="s">
        <v>627</v>
      </c>
      <c r="D76" s="84" t="s">
        <v>628</v>
      </c>
      <c r="E76" s="112" t="s">
        <v>535</v>
      </c>
      <c r="F76" s="112" t="s">
        <v>629</v>
      </c>
      <c r="G76" s="112" t="s">
        <v>599</v>
      </c>
      <c r="H76" s="112" t="s">
        <v>581</v>
      </c>
      <c r="I76" s="112" t="s">
        <v>452</v>
      </c>
      <c r="J76" s="112" t="s">
        <v>546</v>
      </c>
      <c r="K76" s="112" t="s">
        <v>520</v>
      </c>
      <c r="S76" s="56"/>
    </row>
    <row r="77" spans="1:19" x14ac:dyDescent="0.2">
      <c r="A77" s="80">
        <v>67</v>
      </c>
      <c r="B77" s="63" t="s">
        <v>384</v>
      </c>
      <c r="C77" s="63" t="s">
        <v>630</v>
      </c>
      <c r="D77" s="80" t="s">
        <v>631</v>
      </c>
      <c r="E77" s="65" t="s">
        <v>608</v>
      </c>
      <c r="F77" s="65" t="s">
        <v>580</v>
      </c>
      <c r="G77" s="65" t="s">
        <v>523</v>
      </c>
      <c r="H77" s="65" t="s">
        <v>523</v>
      </c>
      <c r="I77" s="65" t="s">
        <v>609</v>
      </c>
      <c r="J77" s="65" t="s">
        <v>439</v>
      </c>
      <c r="K77" s="65" t="s">
        <v>545</v>
      </c>
      <c r="S77" s="56"/>
    </row>
    <row r="78" spans="1:19" x14ac:dyDescent="0.2">
      <c r="A78" s="84">
        <v>68</v>
      </c>
      <c r="B78" s="85" t="s">
        <v>632</v>
      </c>
      <c r="C78" s="85" t="s">
        <v>633</v>
      </c>
      <c r="D78" s="84" t="s">
        <v>634</v>
      </c>
      <c r="E78" s="112" t="s">
        <v>546</v>
      </c>
      <c r="F78" s="112" t="s">
        <v>623</v>
      </c>
      <c r="G78" s="112" t="s">
        <v>635</v>
      </c>
      <c r="H78" s="112" t="s">
        <v>635</v>
      </c>
      <c r="I78" s="112" t="s">
        <v>535</v>
      </c>
      <c r="J78" s="112" t="s">
        <v>596</v>
      </c>
      <c r="K78" s="112" t="s">
        <v>556</v>
      </c>
      <c r="S78" s="56"/>
    </row>
    <row r="79" spans="1:19" x14ac:dyDescent="0.2">
      <c r="A79" s="80">
        <v>69</v>
      </c>
      <c r="B79" s="63" t="s">
        <v>636</v>
      </c>
      <c r="C79" s="63" t="s">
        <v>637</v>
      </c>
      <c r="D79" s="80" t="s">
        <v>638</v>
      </c>
      <c r="E79" s="65" t="s">
        <v>599</v>
      </c>
      <c r="F79" s="65" t="s">
        <v>593</v>
      </c>
      <c r="G79" s="65" t="s">
        <v>622</v>
      </c>
      <c r="H79" s="65" t="s">
        <v>596</v>
      </c>
      <c r="I79" s="65" t="s">
        <v>593</v>
      </c>
      <c r="J79" s="65" t="s">
        <v>497</v>
      </c>
      <c r="K79" s="65" t="s">
        <v>559</v>
      </c>
      <c r="S79" s="56"/>
    </row>
    <row r="80" spans="1:19" x14ac:dyDescent="0.2">
      <c r="A80" s="84">
        <v>70</v>
      </c>
      <c r="B80" s="85" t="s">
        <v>140</v>
      </c>
      <c r="C80" s="85" t="s">
        <v>139</v>
      </c>
      <c r="D80" s="84" t="s">
        <v>639</v>
      </c>
      <c r="E80" s="112" t="s">
        <v>534</v>
      </c>
      <c r="F80" s="112" t="s">
        <v>439</v>
      </c>
      <c r="G80" s="112" t="s">
        <v>435</v>
      </c>
      <c r="H80" s="112" t="s">
        <v>583</v>
      </c>
      <c r="I80" s="112" t="s">
        <v>544</v>
      </c>
      <c r="J80" s="112" t="s">
        <v>583</v>
      </c>
      <c r="K80" s="112" t="s">
        <v>536</v>
      </c>
      <c r="S80" s="56"/>
    </row>
    <row r="81" spans="1:19" x14ac:dyDescent="0.2">
      <c r="A81" s="80">
        <v>71</v>
      </c>
      <c r="B81" s="63" t="s">
        <v>169</v>
      </c>
      <c r="C81" s="63" t="s">
        <v>168</v>
      </c>
      <c r="D81" s="80" t="s">
        <v>640</v>
      </c>
      <c r="E81" s="65" t="s">
        <v>641</v>
      </c>
      <c r="F81" s="65" t="s">
        <v>452</v>
      </c>
      <c r="G81" s="65" t="s">
        <v>642</v>
      </c>
      <c r="H81" s="65" t="s">
        <v>439</v>
      </c>
      <c r="I81" s="65" t="s">
        <v>635</v>
      </c>
      <c r="J81" s="65" t="s">
        <v>622</v>
      </c>
      <c r="K81" s="65" t="s">
        <v>430</v>
      </c>
      <c r="S81" s="56"/>
    </row>
    <row r="82" spans="1:19" x14ac:dyDescent="0.2">
      <c r="A82" s="84">
        <v>72</v>
      </c>
      <c r="B82" s="119" t="s">
        <v>230</v>
      </c>
      <c r="C82" s="85" t="s">
        <v>229</v>
      </c>
      <c r="D82" s="84" t="s">
        <v>643</v>
      </c>
      <c r="E82" s="112" t="s">
        <v>452</v>
      </c>
      <c r="F82" s="112" t="s">
        <v>644</v>
      </c>
      <c r="G82" s="112" t="s">
        <v>559</v>
      </c>
      <c r="H82" s="112" t="s">
        <v>542</v>
      </c>
      <c r="I82" s="112" t="s">
        <v>542</v>
      </c>
      <c r="J82" s="112" t="s">
        <v>542</v>
      </c>
      <c r="K82" s="112" t="s">
        <v>453</v>
      </c>
      <c r="S82" s="56"/>
    </row>
    <row r="83" spans="1:19" x14ac:dyDescent="0.2">
      <c r="A83" s="80">
        <v>73</v>
      </c>
      <c r="B83" s="63" t="s">
        <v>388</v>
      </c>
      <c r="C83" s="63" t="s">
        <v>645</v>
      </c>
      <c r="D83" s="80" t="s">
        <v>646</v>
      </c>
      <c r="E83" s="65" t="s">
        <v>635</v>
      </c>
      <c r="F83" s="65" t="s">
        <v>635</v>
      </c>
      <c r="G83" s="65" t="s">
        <v>596</v>
      </c>
      <c r="H83" s="65" t="s">
        <v>622</v>
      </c>
      <c r="I83" s="65" t="s">
        <v>622</v>
      </c>
      <c r="J83" s="65" t="s">
        <v>574</v>
      </c>
      <c r="K83" s="65" t="s">
        <v>438</v>
      </c>
      <c r="S83" s="56"/>
    </row>
    <row r="84" spans="1:19" x14ac:dyDescent="0.2">
      <c r="A84" s="114">
        <v>74</v>
      </c>
      <c r="B84" s="115" t="s">
        <v>647</v>
      </c>
      <c r="C84" s="115" t="s">
        <v>648</v>
      </c>
      <c r="D84" s="114" t="s">
        <v>649</v>
      </c>
      <c r="E84" s="118" t="s">
        <v>435</v>
      </c>
      <c r="F84" s="118" t="s">
        <v>650</v>
      </c>
      <c r="G84" s="118" t="s">
        <v>641</v>
      </c>
      <c r="H84" s="118" t="s">
        <v>641</v>
      </c>
      <c r="I84" s="118" t="s">
        <v>541</v>
      </c>
      <c r="J84" s="118" t="s">
        <v>542</v>
      </c>
      <c r="K84" s="118" t="s">
        <v>536</v>
      </c>
      <c r="S84" s="5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D7FB4-D949-427B-AD31-5DCE50F3C84E}">
  <sheetPr codeName="Sheet18"/>
  <dimension ref="A1:S40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5" customWidth="1"/>
    <col min="3" max="3" width="26.83203125" style="55" customWidth="1"/>
    <col min="4" max="4" width="9.83203125" style="45" customWidth="1"/>
    <col min="5" max="11" width="6.83203125" style="56" customWidth="1"/>
    <col min="12" max="12" width="12.6640625" style="56" bestFit="1" customWidth="1"/>
    <col min="13" max="13" width="6.83203125" style="56" bestFit="1" customWidth="1"/>
    <col min="14" max="14" width="10.83203125" style="56" bestFit="1" customWidth="1"/>
    <col min="15" max="18" width="9.33203125" style="56"/>
    <col min="19" max="16384" width="9.33203125" style="78"/>
  </cols>
  <sheetData>
    <row r="1" spans="1:19" x14ac:dyDescent="0.2">
      <c r="A1" s="54" t="s">
        <v>295</v>
      </c>
      <c r="F1" s="55" t="s">
        <v>651</v>
      </c>
      <c r="J1" s="56" t="s">
        <v>652</v>
      </c>
      <c r="K1" s="56">
        <v>566</v>
      </c>
      <c r="L1" s="56" t="s">
        <v>119</v>
      </c>
      <c r="M1" s="56" t="s">
        <v>653</v>
      </c>
      <c r="N1" s="56" t="s">
        <v>654</v>
      </c>
    </row>
    <row r="2" spans="1:19" ht="15" customHeight="1" x14ac:dyDescent="0.2">
      <c r="A2" s="55" t="s">
        <v>297</v>
      </c>
      <c r="B2" s="55">
        <v>13</v>
      </c>
    </row>
    <row r="3" spans="1:19" x14ac:dyDescent="0.2">
      <c r="A3" s="55" t="s">
        <v>247</v>
      </c>
      <c r="B3" s="55" t="s">
        <v>12</v>
      </c>
    </row>
    <row r="4" spans="1:19" x14ac:dyDescent="0.2">
      <c r="A4" s="55" t="s">
        <v>248</v>
      </c>
      <c r="B4" s="55" t="s">
        <v>284</v>
      </c>
    </row>
    <row r="5" spans="1:19" x14ac:dyDescent="0.2">
      <c r="A5" s="55" t="s">
        <v>249</v>
      </c>
      <c r="B5" s="55" t="s">
        <v>285</v>
      </c>
    </row>
    <row r="6" spans="1:19" x14ac:dyDescent="0.2">
      <c r="A6" s="55" t="s">
        <v>250</v>
      </c>
      <c r="B6" s="55">
        <v>1</v>
      </c>
    </row>
    <row r="7" spans="1:19" x14ac:dyDescent="0.2">
      <c r="A7" s="55" t="s">
        <v>37</v>
      </c>
      <c r="B7" s="55">
        <v>1</v>
      </c>
    </row>
    <row r="8" spans="1:19" x14ac:dyDescent="0.2">
      <c r="A8" s="55" t="s">
        <v>301</v>
      </c>
      <c r="B8" s="55">
        <v>23</v>
      </c>
      <c r="C8" s="55" t="s">
        <v>302</v>
      </c>
    </row>
    <row r="10" spans="1:19" ht="12.95" customHeight="1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I10" s="59">
        <v>5</v>
      </c>
      <c r="S10" s="56"/>
    </row>
    <row r="11" spans="1:19" x14ac:dyDescent="0.2">
      <c r="A11" s="80">
        <v>1</v>
      </c>
      <c r="B11" s="63" t="s">
        <v>52</v>
      </c>
      <c r="C11" s="63" t="s">
        <v>51</v>
      </c>
      <c r="D11" s="80">
        <v>8</v>
      </c>
      <c r="E11" s="65">
        <v>1</v>
      </c>
      <c r="F11" s="65">
        <v>1</v>
      </c>
      <c r="G11" s="65" t="s">
        <v>304</v>
      </c>
      <c r="H11" s="65">
        <v>3</v>
      </c>
      <c r="I11" s="65">
        <v>3</v>
      </c>
      <c r="S11" s="56"/>
    </row>
    <row r="12" spans="1:19" x14ac:dyDescent="0.2">
      <c r="A12" s="84">
        <v>2</v>
      </c>
      <c r="B12" s="85" t="s">
        <v>73</v>
      </c>
      <c r="C12" s="85" t="s">
        <v>72</v>
      </c>
      <c r="D12" s="84">
        <v>9</v>
      </c>
      <c r="E12" s="112">
        <v>-5</v>
      </c>
      <c r="F12" s="112">
        <v>5</v>
      </c>
      <c r="G12" s="112">
        <v>1</v>
      </c>
      <c r="H12" s="112">
        <v>2</v>
      </c>
      <c r="I12" s="112">
        <v>1</v>
      </c>
      <c r="S12" s="56"/>
    </row>
    <row r="13" spans="1:19" x14ac:dyDescent="0.2">
      <c r="A13" s="80">
        <v>3</v>
      </c>
      <c r="B13" s="63" t="s">
        <v>97</v>
      </c>
      <c r="C13" s="63" t="s">
        <v>96</v>
      </c>
      <c r="D13" s="80">
        <v>9</v>
      </c>
      <c r="E13" s="65">
        <v>-14</v>
      </c>
      <c r="F13" s="65">
        <v>2</v>
      </c>
      <c r="G13" s="65">
        <v>2</v>
      </c>
      <c r="H13" s="65">
        <v>1</v>
      </c>
      <c r="I13" s="65">
        <v>4</v>
      </c>
      <c r="S13" s="56"/>
    </row>
    <row r="14" spans="1:19" x14ac:dyDescent="0.2">
      <c r="A14" s="84">
        <v>4</v>
      </c>
      <c r="B14" s="85" t="s">
        <v>59</v>
      </c>
      <c r="C14" s="85" t="s">
        <v>58</v>
      </c>
      <c r="D14" s="84">
        <v>13</v>
      </c>
      <c r="E14" s="112">
        <v>3</v>
      </c>
      <c r="F14" s="112">
        <v>-7</v>
      </c>
      <c r="G14" s="112">
        <v>3</v>
      </c>
      <c r="H14" s="112">
        <v>5</v>
      </c>
      <c r="I14" s="112">
        <v>2</v>
      </c>
      <c r="S14" s="56"/>
    </row>
    <row r="15" spans="1:19" x14ac:dyDescent="0.2">
      <c r="A15" s="80">
        <v>5</v>
      </c>
      <c r="B15" s="63" t="s">
        <v>75</v>
      </c>
      <c r="C15" s="63" t="s">
        <v>74</v>
      </c>
      <c r="D15" s="80">
        <v>19</v>
      </c>
      <c r="E15" s="65">
        <v>7</v>
      </c>
      <c r="F15" s="65">
        <v>4</v>
      </c>
      <c r="G15" s="65">
        <v>4</v>
      </c>
      <c r="H15" s="65">
        <v>4</v>
      </c>
      <c r="I15" s="65">
        <v>-9</v>
      </c>
      <c r="S15" s="56"/>
    </row>
    <row r="16" spans="1:19" x14ac:dyDescent="0.2">
      <c r="A16" s="84">
        <v>6</v>
      </c>
      <c r="B16" s="85" t="s">
        <v>124</v>
      </c>
      <c r="C16" s="85" t="s">
        <v>123</v>
      </c>
      <c r="D16" s="84">
        <v>26</v>
      </c>
      <c r="E16" s="112">
        <v>6</v>
      </c>
      <c r="F16" s="112">
        <v>9</v>
      </c>
      <c r="G16" s="112" t="s">
        <v>304</v>
      </c>
      <c r="H16" s="112">
        <v>6</v>
      </c>
      <c r="I16" s="112">
        <v>5</v>
      </c>
      <c r="S16" s="56"/>
    </row>
    <row r="17" spans="1:19" x14ac:dyDescent="0.2">
      <c r="A17" s="80">
        <v>7</v>
      </c>
      <c r="B17" s="63" t="s">
        <v>108</v>
      </c>
      <c r="C17" s="63" t="s">
        <v>107</v>
      </c>
      <c r="D17" s="80">
        <v>30</v>
      </c>
      <c r="E17" s="65">
        <v>8</v>
      </c>
      <c r="F17" s="65">
        <v>10</v>
      </c>
      <c r="G17" s="65">
        <v>5</v>
      </c>
      <c r="H17" s="65">
        <v>7</v>
      </c>
      <c r="I17" s="65" t="s">
        <v>304</v>
      </c>
      <c r="S17" s="56"/>
    </row>
    <row r="18" spans="1:19" x14ac:dyDescent="0.2">
      <c r="A18" s="84">
        <v>8</v>
      </c>
      <c r="B18" s="85" t="s">
        <v>91</v>
      </c>
      <c r="C18" s="85" t="s">
        <v>90</v>
      </c>
      <c r="D18" s="84">
        <v>32</v>
      </c>
      <c r="E18" s="112">
        <v>9</v>
      </c>
      <c r="F18" s="112">
        <v>-11</v>
      </c>
      <c r="G18" s="112">
        <v>8</v>
      </c>
      <c r="H18" s="112">
        <v>8</v>
      </c>
      <c r="I18" s="112">
        <v>7</v>
      </c>
      <c r="S18" s="56"/>
    </row>
    <row r="19" spans="1:19" x14ac:dyDescent="0.2">
      <c r="A19" s="80">
        <v>9</v>
      </c>
      <c r="B19" s="63" t="s">
        <v>120</v>
      </c>
      <c r="C19" s="63" t="s">
        <v>119</v>
      </c>
      <c r="D19" s="80">
        <v>34</v>
      </c>
      <c r="E19" s="65">
        <v>-11</v>
      </c>
      <c r="F19" s="65">
        <v>6</v>
      </c>
      <c r="G19" s="65" t="s">
        <v>655</v>
      </c>
      <c r="H19" s="65">
        <v>11</v>
      </c>
      <c r="I19" s="65">
        <v>8</v>
      </c>
      <c r="S19" s="56"/>
    </row>
    <row r="20" spans="1:19" x14ac:dyDescent="0.2">
      <c r="A20" s="84">
        <v>10</v>
      </c>
      <c r="B20" s="85" t="s">
        <v>154</v>
      </c>
      <c r="C20" s="85" t="s">
        <v>153</v>
      </c>
      <c r="D20" s="84">
        <v>34</v>
      </c>
      <c r="E20" s="112">
        <v>10</v>
      </c>
      <c r="F20" s="112">
        <v>-13</v>
      </c>
      <c r="G20" s="112">
        <v>9</v>
      </c>
      <c r="H20" s="112">
        <v>9</v>
      </c>
      <c r="I20" s="112">
        <v>6</v>
      </c>
      <c r="S20" s="56"/>
    </row>
    <row r="21" spans="1:19" x14ac:dyDescent="0.2">
      <c r="A21" s="80">
        <v>11</v>
      </c>
      <c r="B21" s="63" t="s">
        <v>82</v>
      </c>
      <c r="C21" s="63" t="s">
        <v>81</v>
      </c>
      <c r="D21" s="80">
        <v>40</v>
      </c>
      <c r="E21" s="65">
        <v>12</v>
      </c>
      <c r="F21" s="65">
        <v>-14</v>
      </c>
      <c r="G21" s="65">
        <v>7</v>
      </c>
      <c r="H21" s="65">
        <v>10</v>
      </c>
      <c r="I21" s="65">
        <v>11</v>
      </c>
      <c r="S21" s="56"/>
    </row>
    <row r="22" spans="1:19" x14ac:dyDescent="0.2">
      <c r="A22" s="84">
        <v>12</v>
      </c>
      <c r="B22" s="85" t="s">
        <v>69</v>
      </c>
      <c r="C22" s="85" t="s">
        <v>68</v>
      </c>
      <c r="D22" s="84">
        <v>44</v>
      </c>
      <c r="E22" s="112">
        <v>4</v>
      </c>
      <c r="F22" s="112">
        <v>3</v>
      </c>
      <c r="G22" s="112">
        <v>6</v>
      </c>
      <c r="H22" s="112" t="s">
        <v>305</v>
      </c>
      <c r="I22" s="112" t="s">
        <v>300</v>
      </c>
      <c r="S22" s="56"/>
    </row>
    <row r="23" spans="1:19" x14ac:dyDescent="0.2">
      <c r="A23" s="80">
        <v>13</v>
      </c>
      <c r="B23" s="63" t="s">
        <v>132</v>
      </c>
      <c r="C23" s="63" t="s">
        <v>131</v>
      </c>
      <c r="D23" s="80">
        <v>49</v>
      </c>
      <c r="E23" s="65">
        <v>-18</v>
      </c>
      <c r="F23" s="65">
        <v>16</v>
      </c>
      <c r="G23" s="65">
        <v>10</v>
      </c>
      <c r="H23" s="65">
        <v>13</v>
      </c>
      <c r="I23" s="65">
        <v>10</v>
      </c>
      <c r="S23" s="56"/>
    </row>
    <row r="24" spans="1:19" x14ac:dyDescent="0.2">
      <c r="A24" s="84">
        <v>14</v>
      </c>
      <c r="B24" s="85" t="s">
        <v>110</v>
      </c>
      <c r="C24" s="85" t="s">
        <v>109</v>
      </c>
      <c r="D24" s="84">
        <v>55</v>
      </c>
      <c r="E24" s="112">
        <v>17</v>
      </c>
      <c r="F24" s="112">
        <v>15</v>
      </c>
      <c r="G24" s="112">
        <v>11</v>
      </c>
      <c r="H24" s="112">
        <v>12</v>
      </c>
      <c r="I24" s="112" t="s">
        <v>305</v>
      </c>
      <c r="S24" s="56"/>
    </row>
    <row r="25" spans="1:19" x14ac:dyDescent="0.2">
      <c r="A25" s="80">
        <v>15</v>
      </c>
      <c r="B25" s="63" t="s">
        <v>146</v>
      </c>
      <c r="C25" s="63" t="s">
        <v>145</v>
      </c>
      <c r="D25" s="80">
        <v>65</v>
      </c>
      <c r="E25" s="65">
        <v>19</v>
      </c>
      <c r="F25" s="65">
        <v>19</v>
      </c>
      <c r="G25" s="65">
        <v>13</v>
      </c>
      <c r="H25" s="65">
        <v>14</v>
      </c>
      <c r="I25" s="65" t="s">
        <v>304</v>
      </c>
      <c r="S25" s="56"/>
    </row>
    <row r="26" spans="1:19" x14ac:dyDescent="0.2">
      <c r="A26" s="84">
        <v>16</v>
      </c>
      <c r="B26" s="85" t="s">
        <v>214</v>
      </c>
      <c r="C26" s="85" t="s">
        <v>213</v>
      </c>
      <c r="D26" s="84">
        <v>66</v>
      </c>
      <c r="E26" s="112">
        <v>21</v>
      </c>
      <c r="F26" s="112">
        <v>18</v>
      </c>
      <c r="G26" s="112">
        <v>12</v>
      </c>
      <c r="H26" s="112">
        <v>15</v>
      </c>
      <c r="I26" s="112" t="s">
        <v>304</v>
      </c>
      <c r="S26" s="56"/>
    </row>
    <row r="27" spans="1:19" x14ac:dyDescent="0.2">
      <c r="A27" s="80">
        <v>17</v>
      </c>
      <c r="B27" s="63" t="s">
        <v>160</v>
      </c>
      <c r="C27" s="63" t="s">
        <v>159</v>
      </c>
      <c r="D27" s="80">
        <v>72</v>
      </c>
      <c r="E27" s="65">
        <v>2</v>
      </c>
      <c r="F27" s="65">
        <v>8</v>
      </c>
      <c r="G27" s="65" t="s">
        <v>305</v>
      </c>
      <c r="H27" s="65" t="s">
        <v>300</v>
      </c>
      <c r="I27" s="65" t="s">
        <v>300</v>
      </c>
      <c r="S27" s="56"/>
    </row>
    <row r="28" spans="1:19" x14ac:dyDescent="0.2">
      <c r="A28" s="84">
        <v>18</v>
      </c>
      <c r="B28" s="85" t="s">
        <v>171</v>
      </c>
      <c r="C28" s="85" t="s">
        <v>170</v>
      </c>
      <c r="D28" s="84">
        <v>82</v>
      </c>
      <c r="E28" s="112">
        <v>20</v>
      </c>
      <c r="F28" s="112">
        <v>17</v>
      </c>
      <c r="G28" s="112">
        <v>14</v>
      </c>
      <c r="H28" s="112" t="s">
        <v>305</v>
      </c>
      <c r="I28" s="112" t="s">
        <v>300</v>
      </c>
      <c r="S28" s="56"/>
    </row>
    <row r="29" spans="1:19" x14ac:dyDescent="0.2">
      <c r="A29" s="80">
        <v>19</v>
      </c>
      <c r="B29" s="63" t="s">
        <v>134</v>
      </c>
      <c r="C29" s="63" t="s">
        <v>133</v>
      </c>
      <c r="D29" s="80">
        <v>87</v>
      </c>
      <c r="E29" s="65">
        <v>13</v>
      </c>
      <c r="F29" s="65">
        <v>12</v>
      </c>
      <c r="G29" s="65" t="s">
        <v>656</v>
      </c>
      <c r="H29" s="65" t="s">
        <v>300</v>
      </c>
      <c r="I29" s="65" t="s">
        <v>299</v>
      </c>
      <c r="S29" s="56"/>
    </row>
    <row r="30" spans="1:19" x14ac:dyDescent="0.2">
      <c r="A30" s="84">
        <v>20</v>
      </c>
      <c r="B30" s="85" t="s">
        <v>180</v>
      </c>
      <c r="C30" s="85" t="s">
        <v>179</v>
      </c>
      <c r="D30" s="84">
        <v>105</v>
      </c>
      <c r="E30" s="112" t="s">
        <v>305</v>
      </c>
      <c r="F30" s="112" t="s">
        <v>300</v>
      </c>
      <c r="G30" s="112" t="s">
        <v>300</v>
      </c>
      <c r="H30" s="112" t="s">
        <v>300</v>
      </c>
      <c r="I30" s="112">
        <v>12</v>
      </c>
      <c r="S30" s="56"/>
    </row>
    <row r="31" spans="1:19" x14ac:dyDescent="0.2">
      <c r="A31" s="80">
        <v>21</v>
      </c>
      <c r="B31" s="63" t="s">
        <v>190</v>
      </c>
      <c r="C31" s="63" t="s">
        <v>189</v>
      </c>
      <c r="D31" s="80">
        <v>108</v>
      </c>
      <c r="E31" s="65">
        <v>15</v>
      </c>
      <c r="F31" s="65" t="s">
        <v>305</v>
      </c>
      <c r="G31" s="65" t="s">
        <v>300</v>
      </c>
      <c r="H31" s="65" t="s">
        <v>300</v>
      </c>
      <c r="I31" s="65" t="s">
        <v>300</v>
      </c>
      <c r="S31" s="56"/>
    </row>
    <row r="32" spans="1:19" x14ac:dyDescent="0.2">
      <c r="A32" s="84">
        <v>22</v>
      </c>
      <c r="B32" s="85" t="s">
        <v>234</v>
      </c>
      <c r="C32" s="85" t="s">
        <v>233</v>
      </c>
      <c r="D32" s="84">
        <v>109</v>
      </c>
      <c r="E32" s="112">
        <v>16</v>
      </c>
      <c r="F32" s="112" t="s">
        <v>305</v>
      </c>
      <c r="G32" s="112" t="s">
        <v>300</v>
      </c>
      <c r="H32" s="112" t="s">
        <v>300</v>
      </c>
      <c r="I32" s="112" t="s">
        <v>300</v>
      </c>
      <c r="S32" s="56"/>
    </row>
    <row r="33" spans="1:19" x14ac:dyDescent="0.2">
      <c r="A33" s="80">
        <v>23</v>
      </c>
      <c r="B33" s="63" t="s">
        <v>176</v>
      </c>
      <c r="C33" s="63" t="s">
        <v>175</v>
      </c>
      <c r="D33" s="80">
        <v>115</v>
      </c>
      <c r="E33" s="65">
        <v>22</v>
      </c>
      <c r="F33" s="65" t="s">
        <v>305</v>
      </c>
      <c r="G33" s="65" t="s">
        <v>300</v>
      </c>
      <c r="H33" s="65" t="s">
        <v>300</v>
      </c>
      <c r="I33" s="65" t="s">
        <v>300</v>
      </c>
      <c r="S33" s="56"/>
    </row>
    <row r="34" spans="1:19" x14ac:dyDescent="0.2">
      <c r="A34" s="84">
        <v>24</v>
      </c>
      <c r="B34" s="85" t="s">
        <v>136</v>
      </c>
      <c r="C34" s="85" t="s">
        <v>135</v>
      </c>
      <c r="D34" s="84">
        <v>124</v>
      </c>
      <c r="E34" s="112" t="s">
        <v>305</v>
      </c>
      <c r="F34" s="112" t="s">
        <v>300</v>
      </c>
      <c r="G34" s="112" t="s">
        <v>300</v>
      </c>
      <c r="H34" s="112" t="s">
        <v>300</v>
      </c>
      <c r="I34" s="112" t="s">
        <v>300</v>
      </c>
      <c r="S34" s="56"/>
    </row>
    <row r="35" spans="1:19" x14ac:dyDescent="0.2">
      <c r="A35" s="80">
        <v>24</v>
      </c>
      <c r="B35" s="113" t="s">
        <v>140</v>
      </c>
      <c r="C35" s="63" t="s">
        <v>419</v>
      </c>
      <c r="D35" s="80">
        <v>124</v>
      </c>
      <c r="E35" s="65" t="s">
        <v>305</v>
      </c>
      <c r="F35" s="65" t="s">
        <v>300</v>
      </c>
      <c r="G35" s="65" t="s">
        <v>300</v>
      </c>
      <c r="H35" s="65" t="s">
        <v>300</v>
      </c>
      <c r="I35" s="65" t="s">
        <v>300</v>
      </c>
      <c r="S35" s="56"/>
    </row>
    <row r="36" spans="1:19" x14ac:dyDescent="0.2">
      <c r="A36" s="84">
        <v>24</v>
      </c>
      <c r="B36" s="85" t="s">
        <v>657</v>
      </c>
      <c r="C36" s="85" t="s">
        <v>658</v>
      </c>
      <c r="D36" s="84">
        <v>124</v>
      </c>
      <c r="E36" s="112" t="s">
        <v>305</v>
      </c>
      <c r="F36" s="112" t="s">
        <v>300</v>
      </c>
      <c r="G36" s="112" t="s">
        <v>300</v>
      </c>
      <c r="H36" s="112" t="s">
        <v>300</v>
      </c>
      <c r="I36" s="112" t="s">
        <v>300</v>
      </c>
      <c r="S36" s="56"/>
    </row>
    <row r="37" spans="1:19" x14ac:dyDescent="0.2">
      <c r="A37" s="80">
        <v>24</v>
      </c>
      <c r="B37" s="63" t="s">
        <v>659</v>
      </c>
      <c r="C37" s="63" t="s">
        <v>660</v>
      </c>
      <c r="D37" s="80">
        <v>124</v>
      </c>
      <c r="E37" s="65" t="s">
        <v>305</v>
      </c>
      <c r="F37" s="65" t="s">
        <v>300</v>
      </c>
      <c r="G37" s="65" t="s">
        <v>300</v>
      </c>
      <c r="H37" s="65" t="s">
        <v>300</v>
      </c>
      <c r="I37" s="65" t="s">
        <v>300</v>
      </c>
      <c r="S37" s="56"/>
    </row>
    <row r="38" spans="1:19" x14ac:dyDescent="0.2">
      <c r="A38" s="84">
        <v>24</v>
      </c>
      <c r="B38" s="119" t="s">
        <v>71</v>
      </c>
      <c r="C38" s="85" t="s">
        <v>70</v>
      </c>
      <c r="D38" s="84">
        <v>124</v>
      </c>
      <c r="E38" s="112" t="s">
        <v>305</v>
      </c>
      <c r="F38" s="112" t="s">
        <v>300</v>
      </c>
      <c r="G38" s="112" t="s">
        <v>300</v>
      </c>
      <c r="H38" s="112" t="s">
        <v>300</v>
      </c>
      <c r="I38" s="112" t="s">
        <v>300</v>
      </c>
      <c r="S38" s="56"/>
    </row>
    <row r="39" spans="1:19" x14ac:dyDescent="0.2">
      <c r="A39" s="80">
        <v>24</v>
      </c>
      <c r="B39" s="63" t="s">
        <v>144</v>
      </c>
      <c r="C39" s="63" t="s">
        <v>143</v>
      </c>
      <c r="D39" s="80">
        <v>124</v>
      </c>
      <c r="E39" s="65" t="s">
        <v>305</v>
      </c>
      <c r="F39" s="65" t="s">
        <v>300</v>
      </c>
      <c r="G39" s="65" t="s">
        <v>300</v>
      </c>
      <c r="H39" s="65" t="s">
        <v>300</v>
      </c>
      <c r="I39" s="65" t="s">
        <v>300</v>
      </c>
      <c r="S39" s="56"/>
    </row>
    <row r="40" spans="1:19" x14ac:dyDescent="0.2">
      <c r="A40" s="114">
        <v>24</v>
      </c>
      <c r="B40" s="115" t="s">
        <v>130</v>
      </c>
      <c r="C40" s="115" t="s">
        <v>129</v>
      </c>
      <c r="D40" s="114">
        <v>124</v>
      </c>
      <c r="E40" s="118" t="s">
        <v>305</v>
      </c>
      <c r="F40" s="118" t="s">
        <v>300</v>
      </c>
      <c r="G40" s="118" t="s">
        <v>300</v>
      </c>
      <c r="H40" s="118" t="s">
        <v>300</v>
      </c>
      <c r="I40" s="118" t="s">
        <v>300</v>
      </c>
      <c r="S40" s="5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E9770-42C9-407D-877D-0DAE71C3754F}">
  <sheetPr codeName="Sheet19"/>
  <dimension ref="A1:S56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5" customWidth="1"/>
    <col min="3" max="3" width="26.83203125" style="55" customWidth="1"/>
    <col min="4" max="4" width="9.83203125" style="45" customWidth="1"/>
    <col min="5" max="14" width="6.83203125" style="56" customWidth="1"/>
    <col min="15" max="18" width="9.33203125" style="56"/>
    <col min="19" max="16384" width="9.33203125" style="78"/>
  </cols>
  <sheetData>
    <row r="1" spans="1:19" x14ac:dyDescent="0.2">
      <c r="A1" s="54" t="s">
        <v>295</v>
      </c>
    </row>
    <row r="2" spans="1:19" ht="15" customHeight="1" x14ac:dyDescent="0.2">
      <c r="A2" s="55" t="s">
        <v>297</v>
      </c>
      <c r="B2" s="55">
        <v>14</v>
      </c>
    </row>
    <row r="3" spans="1:19" x14ac:dyDescent="0.2">
      <c r="A3" s="55" t="s">
        <v>247</v>
      </c>
      <c r="B3" s="55" t="s">
        <v>13</v>
      </c>
    </row>
    <row r="4" spans="1:19" x14ac:dyDescent="0.2">
      <c r="A4" s="55" t="s">
        <v>248</v>
      </c>
      <c r="B4" s="55" t="s">
        <v>286</v>
      </c>
    </row>
    <row r="5" spans="1:19" x14ac:dyDescent="0.2">
      <c r="A5" s="55" t="s">
        <v>249</v>
      </c>
      <c r="B5" s="55" t="s">
        <v>287</v>
      </c>
    </row>
    <row r="6" spans="1:19" x14ac:dyDescent="0.2">
      <c r="A6" s="55" t="s">
        <v>250</v>
      </c>
      <c r="B6" s="55">
        <v>1.25</v>
      </c>
    </row>
    <row r="7" spans="1:19" x14ac:dyDescent="0.2">
      <c r="A7" s="55" t="s">
        <v>37</v>
      </c>
      <c r="B7" s="55">
        <v>1</v>
      </c>
    </row>
    <row r="8" spans="1:19" x14ac:dyDescent="0.2">
      <c r="A8" s="55" t="s">
        <v>301</v>
      </c>
      <c r="B8" s="55">
        <v>45</v>
      </c>
      <c r="C8" s="55" t="s">
        <v>302</v>
      </c>
    </row>
    <row r="10" spans="1:19" ht="12.95" customHeight="1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I10" s="59">
        <v>5</v>
      </c>
      <c r="J10" s="59">
        <v>6</v>
      </c>
      <c r="K10" s="59">
        <v>7</v>
      </c>
      <c r="L10" s="59">
        <v>8</v>
      </c>
      <c r="M10" s="59">
        <v>9</v>
      </c>
      <c r="N10" s="59">
        <v>10</v>
      </c>
      <c r="S10" s="56"/>
    </row>
    <row r="11" spans="1:19" x14ac:dyDescent="0.2">
      <c r="A11" s="80">
        <v>1</v>
      </c>
      <c r="B11" s="63" t="s">
        <v>63</v>
      </c>
      <c r="C11" s="63" t="s">
        <v>62</v>
      </c>
      <c r="D11" s="80">
        <v>30</v>
      </c>
      <c r="E11" s="65">
        <v>-27</v>
      </c>
      <c r="F11" s="65">
        <v>3</v>
      </c>
      <c r="G11" s="65">
        <v>3</v>
      </c>
      <c r="H11" s="65">
        <v>1</v>
      </c>
      <c r="I11" s="65">
        <v>2</v>
      </c>
      <c r="J11" s="65">
        <v>4</v>
      </c>
      <c r="K11" s="65">
        <v>3</v>
      </c>
      <c r="L11" s="65">
        <v>3</v>
      </c>
      <c r="M11" s="65">
        <v>11</v>
      </c>
      <c r="N11" s="65">
        <v>-31</v>
      </c>
      <c r="S11" s="56"/>
    </row>
    <row r="12" spans="1:19" x14ac:dyDescent="0.2">
      <c r="A12" s="84">
        <v>2</v>
      </c>
      <c r="B12" s="85" t="s">
        <v>47</v>
      </c>
      <c r="C12" s="85" t="s">
        <v>46</v>
      </c>
      <c r="D12" s="84">
        <v>44</v>
      </c>
      <c r="E12" s="112">
        <v>-11</v>
      </c>
      <c r="F12" s="112">
        <v>-14</v>
      </c>
      <c r="G12" s="112">
        <v>8</v>
      </c>
      <c r="H12" s="112">
        <v>5</v>
      </c>
      <c r="I12" s="112">
        <v>1</v>
      </c>
      <c r="J12" s="112">
        <v>1</v>
      </c>
      <c r="K12" s="112">
        <v>8</v>
      </c>
      <c r="L12" s="112">
        <v>2</v>
      </c>
      <c r="M12" s="112">
        <v>10</v>
      </c>
      <c r="N12" s="112">
        <v>9</v>
      </c>
      <c r="S12" s="56"/>
    </row>
    <row r="13" spans="1:19" x14ac:dyDescent="0.2">
      <c r="A13" s="80">
        <v>3</v>
      </c>
      <c r="B13" s="63" t="s">
        <v>61</v>
      </c>
      <c r="C13" s="63" t="s">
        <v>60</v>
      </c>
      <c r="D13" s="80">
        <v>49</v>
      </c>
      <c r="E13" s="65">
        <v>1</v>
      </c>
      <c r="F13" s="65">
        <v>6</v>
      </c>
      <c r="G13" s="65">
        <v>7</v>
      </c>
      <c r="H13" s="65">
        <v>9</v>
      </c>
      <c r="I13" s="65">
        <v>4</v>
      </c>
      <c r="J13" s="65">
        <v>5</v>
      </c>
      <c r="K13" s="65">
        <v>2</v>
      </c>
      <c r="L13" s="65" t="s">
        <v>656</v>
      </c>
      <c r="M13" s="65">
        <v>15</v>
      </c>
      <c r="N13" s="65">
        <v>-19</v>
      </c>
      <c r="S13" s="56"/>
    </row>
    <row r="14" spans="1:19" x14ac:dyDescent="0.2">
      <c r="A14" s="84">
        <v>4</v>
      </c>
      <c r="B14" s="85" t="s">
        <v>88</v>
      </c>
      <c r="C14" s="85" t="s">
        <v>87</v>
      </c>
      <c r="D14" s="84">
        <v>51</v>
      </c>
      <c r="E14" s="112">
        <v>9</v>
      </c>
      <c r="F14" s="112">
        <v>2</v>
      </c>
      <c r="G14" s="112">
        <v>4</v>
      </c>
      <c r="H14" s="112">
        <v>7</v>
      </c>
      <c r="I14" s="112">
        <v>-21</v>
      </c>
      <c r="J14" s="112">
        <v>-17</v>
      </c>
      <c r="K14" s="112">
        <v>11</v>
      </c>
      <c r="L14" s="112">
        <v>13</v>
      </c>
      <c r="M14" s="112">
        <v>1</v>
      </c>
      <c r="N14" s="112">
        <v>4</v>
      </c>
      <c r="S14" s="56"/>
    </row>
    <row r="15" spans="1:19" x14ac:dyDescent="0.2">
      <c r="A15" s="80">
        <v>5</v>
      </c>
      <c r="B15" s="63" t="s">
        <v>55</v>
      </c>
      <c r="C15" s="63" t="s">
        <v>54</v>
      </c>
      <c r="D15" s="80">
        <v>66</v>
      </c>
      <c r="E15" s="65">
        <v>7</v>
      </c>
      <c r="F15" s="65">
        <v>-23</v>
      </c>
      <c r="G15" s="65">
        <v>21</v>
      </c>
      <c r="H15" s="65">
        <v>14</v>
      </c>
      <c r="I15" s="65">
        <v>7</v>
      </c>
      <c r="J15" s="65">
        <v>8</v>
      </c>
      <c r="K15" s="65">
        <v>5</v>
      </c>
      <c r="L15" s="65">
        <v>1</v>
      </c>
      <c r="M15" s="65" t="s">
        <v>656</v>
      </c>
      <c r="N15" s="65">
        <v>3</v>
      </c>
      <c r="S15" s="56"/>
    </row>
    <row r="16" spans="1:19" x14ac:dyDescent="0.2">
      <c r="A16" s="84">
        <v>6</v>
      </c>
      <c r="B16" s="85" t="s">
        <v>112</v>
      </c>
      <c r="C16" s="85" t="s">
        <v>661</v>
      </c>
      <c r="D16" s="84">
        <v>74</v>
      </c>
      <c r="E16" s="112">
        <v>5</v>
      </c>
      <c r="F16" s="112">
        <v>4</v>
      </c>
      <c r="G16" s="112">
        <v>10</v>
      </c>
      <c r="H16" s="112">
        <v>17</v>
      </c>
      <c r="I16" s="112">
        <v>13</v>
      </c>
      <c r="J16" s="112">
        <v>11</v>
      </c>
      <c r="K16" s="112">
        <v>4</v>
      </c>
      <c r="L16" s="112">
        <v>10</v>
      </c>
      <c r="M16" s="112">
        <v>-26</v>
      </c>
      <c r="N16" s="112">
        <v>-22</v>
      </c>
      <c r="S16" s="56"/>
    </row>
    <row r="17" spans="1:19" x14ac:dyDescent="0.2">
      <c r="A17" s="80">
        <v>7</v>
      </c>
      <c r="B17" s="63" t="s">
        <v>80</v>
      </c>
      <c r="C17" s="63" t="s">
        <v>79</v>
      </c>
      <c r="D17" s="80">
        <v>76</v>
      </c>
      <c r="E17" s="65">
        <v>3</v>
      </c>
      <c r="F17" s="65">
        <v>1</v>
      </c>
      <c r="G17" s="65">
        <v>1</v>
      </c>
      <c r="H17" s="65">
        <v>8</v>
      </c>
      <c r="I17" s="65">
        <v>-25</v>
      </c>
      <c r="J17" s="65">
        <v>9</v>
      </c>
      <c r="K17" s="65">
        <v>22</v>
      </c>
      <c r="L17" s="65">
        <v>12</v>
      </c>
      <c r="M17" s="65">
        <v>20</v>
      </c>
      <c r="N17" s="65">
        <v>-24</v>
      </c>
      <c r="S17" s="56"/>
    </row>
    <row r="18" spans="1:19" x14ac:dyDescent="0.2">
      <c r="A18" s="84">
        <v>8</v>
      </c>
      <c r="B18" s="85" t="s">
        <v>86</v>
      </c>
      <c r="C18" s="85" t="s">
        <v>85</v>
      </c>
      <c r="D18" s="84">
        <v>76</v>
      </c>
      <c r="E18" s="112">
        <v>4</v>
      </c>
      <c r="F18" s="112">
        <v>-27</v>
      </c>
      <c r="G18" s="112">
        <v>5</v>
      </c>
      <c r="H18" s="112">
        <v>10</v>
      </c>
      <c r="I18" s="112">
        <v>3</v>
      </c>
      <c r="J18" s="112" t="s">
        <v>662</v>
      </c>
      <c r="K18" s="112">
        <v>20</v>
      </c>
      <c r="L18" s="112">
        <v>7</v>
      </c>
      <c r="M18" s="112">
        <v>9</v>
      </c>
      <c r="N18" s="112">
        <v>18</v>
      </c>
      <c r="S18" s="56"/>
    </row>
    <row r="19" spans="1:19" x14ac:dyDescent="0.2">
      <c r="A19" s="80">
        <v>9</v>
      </c>
      <c r="B19" s="63" t="s">
        <v>136</v>
      </c>
      <c r="C19" s="63" t="s">
        <v>135</v>
      </c>
      <c r="D19" s="80">
        <v>79</v>
      </c>
      <c r="E19" s="65">
        <v>35</v>
      </c>
      <c r="F19" s="65" t="s">
        <v>405</v>
      </c>
      <c r="G19" s="65">
        <v>-39</v>
      </c>
      <c r="H19" s="65">
        <v>3</v>
      </c>
      <c r="I19" s="65">
        <v>9</v>
      </c>
      <c r="J19" s="65">
        <v>13</v>
      </c>
      <c r="K19" s="65">
        <v>6</v>
      </c>
      <c r="L19" s="65">
        <v>9</v>
      </c>
      <c r="M19" s="65">
        <v>2</v>
      </c>
      <c r="N19" s="65">
        <v>2</v>
      </c>
      <c r="S19" s="56"/>
    </row>
    <row r="20" spans="1:19" x14ac:dyDescent="0.2">
      <c r="A20" s="84">
        <v>10</v>
      </c>
      <c r="B20" s="119" t="s">
        <v>71</v>
      </c>
      <c r="C20" s="85" t="s">
        <v>70</v>
      </c>
      <c r="D20" s="84">
        <v>83</v>
      </c>
      <c r="E20" s="112">
        <v>6</v>
      </c>
      <c r="F20" s="112">
        <v>5</v>
      </c>
      <c r="G20" s="112">
        <v>-33</v>
      </c>
      <c r="H20" s="112">
        <v>-23</v>
      </c>
      <c r="I20" s="112">
        <v>6</v>
      </c>
      <c r="J20" s="112">
        <v>19</v>
      </c>
      <c r="K20" s="112">
        <v>17</v>
      </c>
      <c r="L20" s="112">
        <v>22</v>
      </c>
      <c r="M20" s="112">
        <v>3</v>
      </c>
      <c r="N20" s="112">
        <v>5</v>
      </c>
      <c r="S20" s="56"/>
    </row>
    <row r="21" spans="1:19" x14ac:dyDescent="0.2">
      <c r="A21" s="80">
        <v>11</v>
      </c>
      <c r="B21" s="63" t="s">
        <v>75</v>
      </c>
      <c r="C21" s="63" t="s">
        <v>74</v>
      </c>
      <c r="D21" s="80">
        <v>85</v>
      </c>
      <c r="E21" s="65">
        <v>2</v>
      </c>
      <c r="F21" s="65">
        <v>15</v>
      </c>
      <c r="G21" s="65">
        <v>22</v>
      </c>
      <c r="H21" s="65">
        <v>11</v>
      </c>
      <c r="I21" s="65">
        <v>5</v>
      </c>
      <c r="J21" s="65">
        <v>7</v>
      </c>
      <c r="K21" s="65">
        <v>9</v>
      </c>
      <c r="L21" s="65">
        <v>-23</v>
      </c>
      <c r="M21" s="65">
        <v>-32</v>
      </c>
      <c r="N21" s="65">
        <v>14</v>
      </c>
      <c r="S21" s="56"/>
    </row>
    <row r="22" spans="1:19" x14ac:dyDescent="0.2">
      <c r="A22" s="84">
        <v>12</v>
      </c>
      <c r="B22" s="85" t="s">
        <v>82</v>
      </c>
      <c r="C22" s="85" t="s">
        <v>81</v>
      </c>
      <c r="D22" s="84">
        <v>91</v>
      </c>
      <c r="E22" s="112">
        <v>10</v>
      </c>
      <c r="F22" s="112">
        <v>7</v>
      </c>
      <c r="G22" s="112">
        <v>16</v>
      </c>
      <c r="H22" s="112">
        <v>-19</v>
      </c>
      <c r="I22" s="112">
        <v>8</v>
      </c>
      <c r="J22" s="112">
        <v>12</v>
      </c>
      <c r="K22" s="112">
        <v>18</v>
      </c>
      <c r="L22" s="112">
        <v>8</v>
      </c>
      <c r="M22" s="112">
        <v>12</v>
      </c>
      <c r="N22" s="112">
        <v>-30</v>
      </c>
      <c r="S22" s="56"/>
    </row>
    <row r="23" spans="1:19" x14ac:dyDescent="0.2">
      <c r="A23" s="80">
        <v>13</v>
      </c>
      <c r="B23" s="63" t="s">
        <v>105</v>
      </c>
      <c r="C23" s="63" t="s">
        <v>104</v>
      </c>
      <c r="D23" s="80">
        <v>99</v>
      </c>
      <c r="E23" s="65">
        <v>13</v>
      </c>
      <c r="F23" s="65">
        <v>-19</v>
      </c>
      <c r="G23" s="65">
        <v>17</v>
      </c>
      <c r="H23" s="65">
        <v>4</v>
      </c>
      <c r="I23" s="65">
        <v>-26</v>
      </c>
      <c r="J23" s="65">
        <v>18</v>
      </c>
      <c r="K23" s="65">
        <v>10</v>
      </c>
      <c r="L23" s="65">
        <v>14</v>
      </c>
      <c r="M23" s="65">
        <v>8</v>
      </c>
      <c r="N23" s="65">
        <v>15</v>
      </c>
      <c r="S23" s="56"/>
    </row>
    <row r="24" spans="1:19" x14ac:dyDescent="0.2">
      <c r="A24" s="84">
        <v>14</v>
      </c>
      <c r="B24" s="85" t="s">
        <v>162</v>
      </c>
      <c r="C24" s="85" t="s">
        <v>167</v>
      </c>
      <c r="D24" s="84">
        <v>107</v>
      </c>
      <c r="E24" s="112">
        <v>23</v>
      </c>
      <c r="F24" s="112" t="s">
        <v>405</v>
      </c>
      <c r="G24" s="112">
        <v>29</v>
      </c>
      <c r="H24" s="112">
        <v>-33</v>
      </c>
      <c r="I24" s="112">
        <v>24</v>
      </c>
      <c r="J24" s="112">
        <v>2</v>
      </c>
      <c r="K24" s="112">
        <v>12</v>
      </c>
      <c r="L24" s="112">
        <v>4</v>
      </c>
      <c r="M24" s="112">
        <v>5</v>
      </c>
      <c r="N24" s="112">
        <v>8</v>
      </c>
      <c r="S24" s="56"/>
    </row>
    <row r="25" spans="1:19" x14ac:dyDescent="0.2">
      <c r="A25" s="80">
        <v>15</v>
      </c>
      <c r="B25" s="63" t="s">
        <v>93</v>
      </c>
      <c r="C25" s="63" t="s">
        <v>92</v>
      </c>
      <c r="D25" s="80">
        <v>107</v>
      </c>
      <c r="E25" s="65">
        <v>12</v>
      </c>
      <c r="F25" s="65">
        <v>8</v>
      </c>
      <c r="G25" s="65">
        <v>26</v>
      </c>
      <c r="H25" s="65">
        <v>-35</v>
      </c>
      <c r="I25" s="65" t="s">
        <v>662</v>
      </c>
      <c r="J25" s="65">
        <v>10</v>
      </c>
      <c r="K25" s="65">
        <v>25</v>
      </c>
      <c r="L25" s="65">
        <v>15</v>
      </c>
      <c r="M25" s="65">
        <v>4</v>
      </c>
      <c r="N25" s="65">
        <v>7</v>
      </c>
      <c r="S25" s="56"/>
    </row>
    <row r="26" spans="1:19" x14ac:dyDescent="0.2">
      <c r="A26" s="84">
        <v>16</v>
      </c>
      <c r="B26" s="85" t="s">
        <v>73</v>
      </c>
      <c r="C26" s="85" t="s">
        <v>72</v>
      </c>
      <c r="D26" s="84">
        <v>107</v>
      </c>
      <c r="E26" s="112">
        <v>-26</v>
      </c>
      <c r="F26" s="112">
        <v>-32</v>
      </c>
      <c r="G26" s="112">
        <v>13</v>
      </c>
      <c r="H26" s="112">
        <v>18</v>
      </c>
      <c r="I26" s="112">
        <v>20</v>
      </c>
      <c r="J26" s="112">
        <v>6</v>
      </c>
      <c r="K26" s="112">
        <v>21</v>
      </c>
      <c r="L26" s="112">
        <v>16</v>
      </c>
      <c r="M26" s="112">
        <v>7</v>
      </c>
      <c r="N26" s="112">
        <v>6</v>
      </c>
      <c r="S26" s="56"/>
    </row>
    <row r="27" spans="1:19" x14ac:dyDescent="0.2">
      <c r="A27" s="80">
        <v>17</v>
      </c>
      <c r="B27" s="63" t="s">
        <v>52</v>
      </c>
      <c r="C27" s="63" t="s">
        <v>51</v>
      </c>
      <c r="D27" s="80">
        <v>112</v>
      </c>
      <c r="E27" s="65">
        <v>14</v>
      </c>
      <c r="F27" s="65">
        <v>-31</v>
      </c>
      <c r="G27" s="65">
        <v>14</v>
      </c>
      <c r="H27" s="65">
        <v>16</v>
      </c>
      <c r="I27" s="65">
        <v>23</v>
      </c>
      <c r="J27" s="65">
        <v>3</v>
      </c>
      <c r="K27" s="65">
        <v>19</v>
      </c>
      <c r="L27" s="65">
        <v>-25</v>
      </c>
      <c r="M27" s="65">
        <v>22</v>
      </c>
      <c r="N27" s="65">
        <v>1</v>
      </c>
      <c r="S27" s="56"/>
    </row>
    <row r="28" spans="1:19" x14ac:dyDescent="0.2">
      <c r="A28" s="84">
        <v>18</v>
      </c>
      <c r="B28" s="85" t="s">
        <v>122</v>
      </c>
      <c r="C28" s="85" t="s">
        <v>121</v>
      </c>
      <c r="D28" s="84">
        <v>121</v>
      </c>
      <c r="E28" s="112">
        <v>8</v>
      </c>
      <c r="F28" s="112">
        <v>10</v>
      </c>
      <c r="G28" s="112">
        <v>6</v>
      </c>
      <c r="H28" s="112">
        <v>12</v>
      </c>
      <c r="I28" s="112">
        <v>18</v>
      </c>
      <c r="J28" s="112">
        <v>30</v>
      </c>
      <c r="K28" s="112">
        <v>13</v>
      </c>
      <c r="L28" s="112">
        <v>24</v>
      </c>
      <c r="M28" s="112">
        <v>-33</v>
      </c>
      <c r="N28" s="112">
        <v>-37</v>
      </c>
      <c r="S28" s="56"/>
    </row>
    <row r="29" spans="1:19" x14ac:dyDescent="0.2">
      <c r="A29" s="80">
        <v>19</v>
      </c>
      <c r="B29" s="63" t="s">
        <v>69</v>
      </c>
      <c r="C29" s="63" t="s">
        <v>68</v>
      </c>
      <c r="D29" s="80">
        <v>124</v>
      </c>
      <c r="E29" s="65">
        <v>21</v>
      </c>
      <c r="F29" s="65" t="s">
        <v>405</v>
      </c>
      <c r="G29" s="65">
        <v>27</v>
      </c>
      <c r="H29" s="65">
        <v>2</v>
      </c>
      <c r="I29" s="65">
        <v>10</v>
      </c>
      <c r="J29" s="65">
        <v>25</v>
      </c>
      <c r="K29" s="65">
        <v>7</v>
      </c>
      <c r="L29" s="65">
        <v>5</v>
      </c>
      <c r="M29" s="65">
        <v>27</v>
      </c>
      <c r="N29" s="65">
        <v>-36</v>
      </c>
      <c r="S29" s="56"/>
    </row>
    <row r="30" spans="1:19" x14ac:dyDescent="0.2">
      <c r="A30" s="84">
        <v>20</v>
      </c>
      <c r="B30" s="85" t="s">
        <v>178</v>
      </c>
      <c r="C30" s="85" t="s">
        <v>177</v>
      </c>
      <c r="D30" s="84">
        <v>134</v>
      </c>
      <c r="E30" s="112">
        <v>-37</v>
      </c>
      <c r="F30" s="112">
        <v>9</v>
      </c>
      <c r="G30" s="112">
        <v>20</v>
      </c>
      <c r="H30" s="112">
        <v>13</v>
      </c>
      <c r="I30" s="112">
        <v>11</v>
      </c>
      <c r="J30" s="112">
        <v>-37</v>
      </c>
      <c r="K30" s="112">
        <v>32</v>
      </c>
      <c r="L30" s="112">
        <v>20</v>
      </c>
      <c r="M30" s="112">
        <v>19</v>
      </c>
      <c r="N30" s="112">
        <v>10</v>
      </c>
      <c r="S30" s="56"/>
    </row>
    <row r="31" spans="1:19" x14ac:dyDescent="0.2">
      <c r="A31" s="80">
        <v>21</v>
      </c>
      <c r="B31" s="63" t="s">
        <v>156</v>
      </c>
      <c r="C31" s="63" t="s">
        <v>155</v>
      </c>
      <c r="D31" s="80">
        <v>136</v>
      </c>
      <c r="E31" s="65">
        <v>-36</v>
      </c>
      <c r="F31" s="65">
        <v>12</v>
      </c>
      <c r="G31" s="65">
        <v>-44</v>
      </c>
      <c r="H31" s="65">
        <v>36</v>
      </c>
      <c r="I31" s="65">
        <v>15</v>
      </c>
      <c r="J31" s="65">
        <v>21</v>
      </c>
      <c r="K31" s="65">
        <v>1</v>
      </c>
      <c r="L31" s="65">
        <v>11</v>
      </c>
      <c r="M31" s="65">
        <v>29</v>
      </c>
      <c r="N31" s="65">
        <v>11</v>
      </c>
      <c r="S31" s="56"/>
    </row>
    <row r="32" spans="1:19" x14ac:dyDescent="0.2">
      <c r="A32" s="84">
        <v>22</v>
      </c>
      <c r="B32" s="85" t="s">
        <v>99</v>
      </c>
      <c r="C32" s="85" t="s">
        <v>98</v>
      </c>
      <c r="D32" s="84">
        <v>138</v>
      </c>
      <c r="E32" s="112">
        <v>17</v>
      </c>
      <c r="F32" s="112">
        <v>16</v>
      </c>
      <c r="G32" s="112">
        <v>-31</v>
      </c>
      <c r="H32" s="112">
        <v>6</v>
      </c>
      <c r="I32" s="112">
        <v>16</v>
      </c>
      <c r="J32" s="112">
        <v>15</v>
      </c>
      <c r="K32" s="112">
        <v>23</v>
      </c>
      <c r="L32" s="112">
        <v>29</v>
      </c>
      <c r="M32" s="112">
        <v>-36</v>
      </c>
      <c r="N32" s="112">
        <v>16</v>
      </c>
      <c r="S32" s="56"/>
    </row>
    <row r="33" spans="1:19" x14ac:dyDescent="0.2">
      <c r="A33" s="80">
        <v>23</v>
      </c>
      <c r="B33" s="63" t="s">
        <v>95</v>
      </c>
      <c r="C33" s="63" t="s">
        <v>94</v>
      </c>
      <c r="D33" s="80">
        <v>143</v>
      </c>
      <c r="E33" s="65">
        <v>28</v>
      </c>
      <c r="F33" s="65">
        <v>13</v>
      </c>
      <c r="G33" s="65">
        <v>11</v>
      </c>
      <c r="H33" s="65">
        <v>-29</v>
      </c>
      <c r="I33" s="65">
        <v>14</v>
      </c>
      <c r="J33" s="65">
        <v>27</v>
      </c>
      <c r="K33" s="65">
        <v>16</v>
      </c>
      <c r="L33" s="65">
        <v>28</v>
      </c>
      <c r="M33" s="65">
        <v>6</v>
      </c>
      <c r="N33" s="65">
        <v>-29</v>
      </c>
      <c r="S33" s="56"/>
    </row>
    <row r="34" spans="1:19" x14ac:dyDescent="0.2">
      <c r="A34" s="84">
        <v>24</v>
      </c>
      <c r="B34" s="85" t="s">
        <v>59</v>
      </c>
      <c r="C34" s="85" t="s">
        <v>58</v>
      </c>
      <c r="D34" s="84">
        <v>147</v>
      </c>
      <c r="E34" s="112">
        <v>20</v>
      </c>
      <c r="F34" s="112">
        <v>-37</v>
      </c>
      <c r="G34" s="112">
        <v>12</v>
      </c>
      <c r="H34" s="112">
        <v>21</v>
      </c>
      <c r="I34" s="112">
        <v>22</v>
      </c>
      <c r="J34" s="112">
        <v>26</v>
      </c>
      <c r="K34" s="112">
        <v>-30</v>
      </c>
      <c r="L34" s="112">
        <v>17</v>
      </c>
      <c r="M34" s="112">
        <v>16</v>
      </c>
      <c r="N34" s="112">
        <v>13</v>
      </c>
      <c r="S34" s="56"/>
    </row>
    <row r="35" spans="1:19" x14ac:dyDescent="0.2">
      <c r="A35" s="80">
        <v>25</v>
      </c>
      <c r="B35" s="63" t="s">
        <v>103</v>
      </c>
      <c r="C35" s="63" t="s">
        <v>102</v>
      </c>
      <c r="D35" s="80">
        <v>150</v>
      </c>
      <c r="E35" s="65">
        <v>25</v>
      </c>
      <c r="F35" s="65">
        <v>17</v>
      </c>
      <c r="G35" s="65">
        <v>25</v>
      </c>
      <c r="H35" s="65">
        <v>-27</v>
      </c>
      <c r="I35" s="65">
        <v>12</v>
      </c>
      <c r="J35" s="65">
        <v>-32</v>
      </c>
      <c r="K35" s="65">
        <v>14</v>
      </c>
      <c r="L35" s="65">
        <v>26</v>
      </c>
      <c r="M35" s="65">
        <v>14</v>
      </c>
      <c r="N35" s="65">
        <v>17</v>
      </c>
      <c r="S35" s="56"/>
    </row>
    <row r="36" spans="1:19" x14ac:dyDescent="0.2">
      <c r="A36" s="84">
        <v>26</v>
      </c>
      <c r="B36" s="85" t="s">
        <v>66</v>
      </c>
      <c r="C36" s="85" t="s">
        <v>65</v>
      </c>
      <c r="D36" s="84">
        <v>152</v>
      </c>
      <c r="E36" s="112">
        <v>15</v>
      </c>
      <c r="F36" s="112">
        <v>26</v>
      </c>
      <c r="G36" s="112">
        <v>2</v>
      </c>
      <c r="H36" s="112">
        <v>25</v>
      </c>
      <c r="I36" s="112">
        <v>-31</v>
      </c>
      <c r="J36" s="112">
        <v>23</v>
      </c>
      <c r="K36" s="112">
        <v>-28</v>
      </c>
      <c r="L36" s="112">
        <v>21</v>
      </c>
      <c r="M36" s="112">
        <v>17</v>
      </c>
      <c r="N36" s="112">
        <v>23</v>
      </c>
      <c r="S36" s="56"/>
    </row>
    <row r="37" spans="1:19" x14ac:dyDescent="0.2">
      <c r="A37" s="80">
        <v>27</v>
      </c>
      <c r="B37" s="63" t="s">
        <v>142</v>
      </c>
      <c r="C37" s="63" t="s">
        <v>141</v>
      </c>
      <c r="D37" s="80">
        <v>180</v>
      </c>
      <c r="E37" s="65">
        <v>29</v>
      </c>
      <c r="F37" s="65" t="s">
        <v>405</v>
      </c>
      <c r="G37" s="65">
        <v>9</v>
      </c>
      <c r="H37" s="65">
        <v>26</v>
      </c>
      <c r="I37" s="65">
        <v>17</v>
      </c>
      <c r="J37" s="65">
        <v>-35</v>
      </c>
      <c r="K37" s="65">
        <v>15</v>
      </c>
      <c r="L37" s="65">
        <v>33</v>
      </c>
      <c r="M37" s="65">
        <v>25</v>
      </c>
      <c r="N37" s="65">
        <v>26</v>
      </c>
      <c r="S37" s="56"/>
    </row>
    <row r="38" spans="1:19" x14ac:dyDescent="0.2">
      <c r="A38" s="84">
        <v>28</v>
      </c>
      <c r="B38" s="85" t="s">
        <v>124</v>
      </c>
      <c r="C38" s="85" t="s">
        <v>123</v>
      </c>
      <c r="D38" s="84">
        <v>182</v>
      </c>
      <c r="E38" s="112">
        <v>18</v>
      </c>
      <c r="F38" s="112">
        <v>30</v>
      </c>
      <c r="G38" s="112">
        <v>19</v>
      </c>
      <c r="H38" s="112">
        <v>22</v>
      </c>
      <c r="I38" s="112" t="s">
        <v>662</v>
      </c>
      <c r="J38" s="112">
        <v>-33</v>
      </c>
      <c r="K38" s="112">
        <v>27</v>
      </c>
      <c r="L38" s="112">
        <v>18</v>
      </c>
      <c r="M38" s="112">
        <v>28</v>
      </c>
      <c r="N38" s="112">
        <v>20</v>
      </c>
      <c r="S38" s="56"/>
    </row>
    <row r="39" spans="1:19" x14ac:dyDescent="0.2">
      <c r="A39" s="80">
        <v>29</v>
      </c>
      <c r="B39" s="63" t="s">
        <v>140</v>
      </c>
      <c r="C39" s="63" t="s">
        <v>139</v>
      </c>
      <c r="D39" s="80">
        <v>183</v>
      </c>
      <c r="E39" s="65">
        <v>33</v>
      </c>
      <c r="F39" s="65">
        <v>35</v>
      </c>
      <c r="G39" s="65">
        <v>15</v>
      </c>
      <c r="H39" s="65" t="s">
        <v>662</v>
      </c>
      <c r="I39" s="65">
        <v>30</v>
      </c>
      <c r="J39" s="65">
        <v>20</v>
      </c>
      <c r="K39" s="65">
        <v>31</v>
      </c>
      <c r="L39" s="65">
        <v>6</v>
      </c>
      <c r="M39" s="65">
        <v>13</v>
      </c>
      <c r="N39" s="65" t="s">
        <v>304</v>
      </c>
      <c r="S39" s="56"/>
    </row>
    <row r="40" spans="1:19" x14ac:dyDescent="0.2">
      <c r="A40" s="84">
        <v>30</v>
      </c>
      <c r="B40" s="85" t="s">
        <v>110</v>
      </c>
      <c r="C40" s="85" t="s">
        <v>109</v>
      </c>
      <c r="D40" s="84">
        <v>185</v>
      </c>
      <c r="E40" s="112">
        <v>16</v>
      </c>
      <c r="F40" s="112">
        <v>24</v>
      </c>
      <c r="G40" s="112">
        <v>28</v>
      </c>
      <c r="H40" s="112">
        <v>15</v>
      </c>
      <c r="I40" s="112">
        <v>-35</v>
      </c>
      <c r="J40" s="112">
        <v>14</v>
      </c>
      <c r="K40" s="112">
        <v>-36</v>
      </c>
      <c r="L40" s="112">
        <v>31</v>
      </c>
      <c r="M40" s="112">
        <v>30</v>
      </c>
      <c r="N40" s="112">
        <v>27</v>
      </c>
      <c r="S40" s="56"/>
    </row>
    <row r="41" spans="1:19" x14ac:dyDescent="0.2">
      <c r="A41" s="80">
        <v>31</v>
      </c>
      <c r="B41" s="63" t="s">
        <v>108</v>
      </c>
      <c r="C41" s="63" t="s">
        <v>107</v>
      </c>
      <c r="D41" s="80">
        <v>187</v>
      </c>
      <c r="E41" s="65">
        <v>31</v>
      </c>
      <c r="F41" s="65">
        <v>-36</v>
      </c>
      <c r="G41" s="65">
        <v>23</v>
      </c>
      <c r="H41" s="65">
        <v>24</v>
      </c>
      <c r="I41" s="65">
        <v>36</v>
      </c>
      <c r="J41" s="65">
        <v>16</v>
      </c>
      <c r="K41" s="65">
        <v>24</v>
      </c>
      <c r="L41" s="65">
        <v>-37</v>
      </c>
      <c r="M41" s="65">
        <v>21</v>
      </c>
      <c r="N41" s="65">
        <v>12</v>
      </c>
      <c r="S41" s="56"/>
    </row>
    <row r="42" spans="1:19" x14ac:dyDescent="0.2">
      <c r="A42" s="84">
        <v>32</v>
      </c>
      <c r="B42" s="85" t="s">
        <v>118</v>
      </c>
      <c r="C42" s="85" t="s">
        <v>117</v>
      </c>
      <c r="D42" s="84">
        <v>188</v>
      </c>
      <c r="E42" s="112">
        <v>24</v>
      </c>
      <c r="F42" s="112">
        <v>11</v>
      </c>
      <c r="G42" s="112">
        <v>-35</v>
      </c>
      <c r="H42" s="112">
        <v>31</v>
      </c>
      <c r="I42" s="112">
        <v>-37</v>
      </c>
      <c r="J42" s="112">
        <v>22</v>
      </c>
      <c r="K42" s="112">
        <v>29</v>
      </c>
      <c r="L42" s="112">
        <v>27</v>
      </c>
      <c r="M42" s="112">
        <v>23</v>
      </c>
      <c r="N42" s="112">
        <v>21</v>
      </c>
      <c r="S42" s="56"/>
    </row>
    <row r="43" spans="1:19" x14ac:dyDescent="0.2">
      <c r="A43" s="80">
        <v>33</v>
      </c>
      <c r="B43" s="63" t="s">
        <v>132</v>
      </c>
      <c r="C43" s="63" t="s">
        <v>131</v>
      </c>
      <c r="D43" s="80">
        <v>208</v>
      </c>
      <c r="E43" s="65">
        <v>22</v>
      </c>
      <c r="F43" s="65">
        <v>20</v>
      </c>
      <c r="G43" s="65">
        <v>24</v>
      </c>
      <c r="H43" s="65">
        <v>30</v>
      </c>
      <c r="I43" s="65">
        <v>28</v>
      </c>
      <c r="J43" s="65">
        <v>28</v>
      </c>
      <c r="K43" s="65">
        <v>26</v>
      </c>
      <c r="L43" s="65">
        <v>30</v>
      </c>
      <c r="M43" s="65">
        <v>-38</v>
      </c>
      <c r="N43" s="65">
        <v>-41</v>
      </c>
      <c r="S43" s="56"/>
    </row>
    <row r="44" spans="1:19" x14ac:dyDescent="0.2">
      <c r="A44" s="84">
        <v>34</v>
      </c>
      <c r="B44" s="85" t="s">
        <v>154</v>
      </c>
      <c r="C44" s="85" t="s">
        <v>153</v>
      </c>
      <c r="D44" s="84">
        <v>219</v>
      </c>
      <c r="E44" s="112">
        <v>19</v>
      </c>
      <c r="F44" s="112">
        <v>22</v>
      </c>
      <c r="G44" s="112">
        <v>-36</v>
      </c>
      <c r="H44" s="112">
        <v>-34</v>
      </c>
      <c r="I44" s="112">
        <v>32</v>
      </c>
      <c r="J44" s="112">
        <v>24</v>
      </c>
      <c r="K44" s="112">
        <v>34</v>
      </c>
      <c r="L44" s="112">
        <v>32</v>
      </c>
      <c r="M44" s="112">
        <v>31</v>
      </c>
      <c r="N44" s="112">
        <v>25</v>
      </c>
      <c r="S44" s="56"/>
    </row>
    <row r="45" spans="1:19" x14ac:dyDescent="0.2">
      <c r="A45" s="80">
        <v>35</v>
      </c>
      <c r="B45" s="63" t="s">
        <v>130</v>
      </c>
      <c r="C45" s="63" t="s">
        <v>129</v>
      </c>
      <c r="D45" s="80">
        <v>225</v>
      </c>
      <c r="E45" s="65">
        <v>32</v>
      </c>
      <c r="F45" s="65">
        <v>21</v>
      </c>
      <c r="G45" s="65">
        <v>-43</v>
      </c>
      <c r="H45" s="65">
        <v>-38</v>
      </c>
      <c r="I45" s="65">
        <v>19</v>
      </c>
      <c r="J45" s="65">
        <v>29</v>
      </c>
      <c r="K45" s="65">
        <v>37</v>
      </c>
      <c r="L45" s="65">
        <v>19</v>
      </c>
      <c r="M45" s="65">
        <v>34</v>
      </c>
      <c r="N45" s="65">
        <v>34</v>
      </c>
      <c r="S45" s="56"/>
    </row>
    <row r="46" spans="1:19" x14ac:dyDescent="0.2">
      <c r="A46" s="84">
        <v>36</v>
      </c>
      <c r="B46" s="85" t="s">
        <v>138</v>
      </c>
      <c r="C46" s="85" t="s">
        <v>137</v>
      </c>
      <c r="D46" s="84">
        <v>229</v>
      </c>
      <c r="E46" s="112">
        <v>30</v>
      </c>
      <c r="F46" s="112">
        <v>25</v>
      </c>
      <c r="G46" s="112">
        <v>-34</v>
      </c>
      <c r="H46" s="112">
        <v>28</v>
      </c>
      <c r="I46" s="112">
        <v>27</v>
      </c>
      <c r="J46" s="112">
        <v>34</v>
      </c>
      <c r="K46" s="112">
        <v>33</v>
      </c>
      <c r="L46" s="112">
        <v>-35</v>
      </c>
      <c r="M46" s="112">
        <v>24</v>
      </c>
      <c r="N46" s="112">
        <v>28</v>
      </c>
      <c r="S46" s="56"/>
    </row>
    <row r="47" spans="1:19" x14ac:dyDescent="0.2">
      <c r="A47" s="80">
        <v>37</v>
      </c>
      <c r="B47" s="63" t="s">
        <v>182</v>
      </c>
      <c r="C47" s="63" t="s">
        <v>181</v>
      </c>
      <c r="D47" s="80">
        <v>244</v>
      </c>
      <c r="E47" s="65">
        <v>-43</v>
      </c>
      <c r="F47" s="65">
        <v>29</v>
      </c>
      <c r="G47" s="65">
        <v>18</v>
      </c>
      <c r="H47" s="65">
        <v>-42</v>
      </c>
      <c r="I47" s="65">
        <v>34</v>
      </c>
      <c r="J47" s="65">
        <v>36</v>
      </c>
      <c r="K47" s="65">
        <v>40</v>
      </c>
      <c r="L47" s="65">
        <v>36</v>
      </c>
      <c r="M47" s="65">
        <v>18</v>
      </c>
      <c r="N47" s="65">
        <v>33</v>
      </c>
      <c r="S47" s="56"/>
    </row>
    <row r="48" spans="1:19" x14ac:dyDescent="0.2">
      <c r="A48" s="84">
        <v>38</v>
      </c>
      <c r="B48" s="85" t="s">
        <v>184</v>
      </c>
      <c r="C48" s="85" t="s">
        <v>183</v>
      </c>
      <c r="D48" s="84">
        <v>277</v>
      </c>
      <c r="E48" s="112">
        <v>38</v>
      </c>
      <c r="F48" s="112">
        <v>18</v>
      </c>
      <c r="G48" s="112">
        <v>41</v>
      </c>
      <c r="H48" s="112">
        <v>20</v>
      </c>
      <c r="I48" s="112">
        <v>29</v>
      </c>
      <c r="J48" s="112">
        <v>40</v>
      </c>
      <c r="K48" s="112">
        <v>44</v>
      </c>
      <c r="L48" s="112" t="s">
        <v>305</v>
      </c>
      <c r="M48" s="112" t="s">
        <v>305</v>
      </c>
      <c r="N48" s="112" t="s">
        <v>300</v>
      </c>
      <c r="S48" s="56"/>
    </row>
    <row r="49" spans="1:19" x14ac:dyDescent="0.2">
      <c r="A49" s="80">
        <v>39</v>
      </c>
      <c r="B49" s="63" t="s">
        <v>216</v>
      </c>
      <c r="C49" s="63" t="s">
        <v>215</v>
      </c>
      <c r="D49" s="80">
        <v>287</v>
      </c>
      <c r="E49" s="65">
        <v>40</v>
      </c>
      <c r="F49" s="65">
        <v>28</v>
      </c>
      <c r="G49" s="65">
        <v>37</v>
      </c>
      <c r="H49" s="65">
        <v>39</v>
      </c>
      <c r="I49" s="65">
        <v>-42</v>
      </c>
      <c r="J49" s="65">
        <v>31</v>
      </c>
      <c r="K49" s="65">
        <v>35</v>
      </c>
      <c r="L49" s="65">
        <v>-41</v>
      </c>
      <c r="M49" s="65">
        <v>39</v>
      </c>
      <c r="N49" s="65">
        <v>38</v>
      </c>
      <c r="S49" s="56"/>
    </row>
    <row r="50" spans="1:19" x14ac:dyDescent="0.2">
      <c r="A50" s="84">
        <v>40</v>
      </c>
      <c r="B50" s="85" t="s">
        <v>146</v>
      </c>
      <c r="C50" s="85" t="s">
        <v>145</v>
      </c>
      <c r="D50" s="84">
        <v>297</v>
      </c>
      <c r="E50" s="112">
        <v>34</v>
      </c>
      <c r="F50" s="112">
        <v>39</v>
      </c>
      <c r="G50" s="112">
        <v>30</v>
      </c>
      <c r="H50" s="112">
        <v>37</v>
      </c>
      <c r="I50" s="112">
        <v>38</v>
      </c>
      <c r="J50" s="112">
        <v>39</v>
      </c>
      <c r="K50" s="112">
        <v>-42</v>
      </c>
      <c r="L50" s="112">
        <v>-42</v>
      </c>
      <c r="M50" s="112">
        <v>41</v>
      </c>
      <c r="N50" s="112">
        <v>39</v>
      </c>
      <c r="S50" s="56"/>
    </row>
    <row r="51" spans="1:19" x14ac:dyDescent="0.2">
      <c r="A51" s="80">
        <v>41</v>
      </c>
      <c r="B51" s="63" t="s">
        <v>188</v>
      </c>
      <c r="C51" s="63" t="s">
        <v>187</v>
      </c>
      <c r="D51" s="80">
        <v>302</v>
      </c>
      <c r="E51" s="65">
        <v>-41</v>
      </c>
      <c r="F51" s="65">
        <v>-40</v>
      </c>
      <c r="G51" s="65">
        <v>40</v>
      </c>
      <c r="H51" s="65">
        <v>32</v>
      </c>
      <c r="I51" s="65">
        <v>39</v>
      </c>
      <c r="J51" s="65">
        <v>38</v>
      </c>
      <c r="K51" s="65">
        <v>38</v>
      </c>
      <c r="L51" s="65">
        <v>38</v>
      </c>
      <c r="M51" s="65">
        <v>37</v>
      </c>
      <c r="N51" s="65">
        <v>40</v>
      </c>
      <c r="S51" s="56"/>
    </row>
    <row r="52" spans="1:19" x14ac:dyDescent="0.2">
      <c r="A52" s="84">
        <v>42</v>
      </c>
      <c r="B52" s="85" t="s">
        <v>126</v>
      </c>
      <c r="C52" s="85" t="s">
        <v>125</v>
      </c>
      <c r="D52" s="84">
        <v>308</v>
      </c>
      <c r="E52" s="112">
        <v>39</v>
      </c>
      <c r="F52" s="112">
        <v>34</v>
      </c>
      <c r="G52" s="112">
        <v>32</v>
      </c>
      <c r="H52" s="112">
        <v>40</v>
      </c>
      <c r="I52" s="112">
        <v>33</v>
      </c>
      <c r="J52" s="112">
        <v>42</v>
      </c>
      <c r="K52" s="112">
        <v>41</v>
      </c>
      <c r="L52" s="112" t="s">
        <v>305</v>
      </c>
      <c r="M52" s="112" t="s">
        <v>305</v>
      </c>
      <c r="N52" s="112" t="s">
        <v>300</v>
      </c>
      <c r="S52" s="56"/>
    </row>
    <row r="53" spans="1:19" x14ac:dyDescent="0.2">
      <c r="A53" s="80">
        <v>43</v>
      </c>
      <c r="B53" s="63" t="s">
        <v>206</v>
      </c>
      <c r="C53" s="63" t="s">
        <v>205</v>
      </c>
      <c r="D53" s="80">
        <v>310</v>
      </c>
      <c r="E53" s="65">
        <v>-42</v>
      </c>
      <c r="F53" s="65">
        <v>38</v>
      </c>
      <c r="G53" s="65">
        <v>42</v>
      </c>
      <c r="H53" s="65">
        <v>41</v>
      </c>
      <c r="I53" s="65">
        <v>-43</v>
      </c>
      <c r="J53" s="65">
        <v>41</v>
      </c>
      <c r="K53" s="65">
        <v>39</v>
      </c>
      <c r="L53" s="65">
        <v>39</v>
      </c>
      <c r="M53" s="65">
        <v>35</v>
      </c>
      <c r="N53" s="65">
        <v>35</v>
      </c>
      <c r="S53" s="56"/>
    </row>
    <row r="54" spans="1:19" x14ac:dyDescent="0.2">
      <c r="A54" s="84">
        <v>44</v>
      </c>
      <c r="B54" s="85" t="s">
        <v>196</v>
      </c>
      <c r="C54" s="85" t="s">
        <v>195</v>
      </c>
      <c r="D54" s="84">
        <v>319</v>
      </c>
      <c r="E54" s="112">
        <v>-45</v>
      </c>
      <c r="F54" s="112">
        <v>41</v>
      </c>
      <c r="G54" s="112">
        <v>38</v>
      </c>
      <c r="H54" s="112">
        <v>43</v>
      </c>
      <c r="I54" s="112">
        <v>40</v>
      </c>
      <c r="J54" s="112">
        <v>-44</v>
      </c>
      <c r="K54" s="112">
        <v>43</v>
      </c>
      <c r="L54" s="112">
        <v>40</v>
      </c>
      <c r="M54" s="112">
        <v>42</v>
      </c>
      <c r="N54" s="112">
        <v>32</v>
      </c>
      <c r="S54" s="56"/>
    </row>
    <row r="55" spans="1:19" x14ac:dyDescent="0.2">
      <c r="A55" s="80">
        <v>45</v>
      </c>
      <c r="B55" s="63" t="s">
        <v>169</v>
      </c>
      <c r="C55" s="63" t="s">
        <v>168</v>
      </c>
      <c r="D55" s="80">
        <v>324</v>
      </c>
      <c r="E55" s="65">
        <v>44</v>
      </c>
      <c r="F55" s="65">
        <v>33</v>
      </c>
      <c r="G55" s="65">
        <v>45</v>
      </c>
      <c r="H55" s="65">
        <v>44</v>
      </c>
      <c r="I55" s="65">
        <v>41</v>
      </c>
      <c r="J55" s="65">
        <v>43</v>
      </c>
      <c r="K55" s="65" t="s">
        <v>305</v>
      </c>
      <c r="L55" s="65">
        <v>34</v>
      </c>
      <c r="M55" s="65">
        <v>40</v>
      </c>
      <c r="N55" s="65" t="s">
        <v>305</v>
      </c>
      <c r="S55" s="56"/>
    </row>
    <row r="56" spans="1:19" x14ac:dyDescent="0.2">
      <c r="A56" s="114">
        <v>46</v>
      </c>
      <c r="B56" s="115" t="s">
        <v>114</v>
      </c>
      <c r="C56" s="115" t="s">
        <v>113</v>
      </c>
      <c r="D56" s="114">
        <v>376</v>
      </c>
      <c r="E56" s="118" t="s">
        <v>305</v>
      </c>
      <c r="F56" s="118" t="s">
        <v>305</v>
      </c>
      <c r="G56" s="118" t="s">
        <v>300</v>
      </c>
      <c r="H56" s="118" t="s">
        <v>300</v>
      </c>
      <c r="I56" s="118" t="s">
        <v>300</v>
      </c>
      <c r="J56" s="118" t="s">
        <v>300</v>
      </c>
      <c r="K56" s="118" t="s">
        <v>300</v>
      </c>
      <c r="L56" s="118" t="s">
        <v>300</v>
      </c>
      <c r="M56" s="118" t="s">
        <v>300</v>
      </c>
      <c r="N56" s="118" t="s">
        <v>300</v>
      </c>
      <c r="S56" s="5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B911F-C054-458A-8E73-7FFB264937CC}">
  <sheetPr codeName="Sheet20"/>
  <dimension ref="A1:S35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5" customWidth="1"/>
    <col min="3" max="3" width="26.83203125" style="55" customWidth="1"/>
    <col min="4" max="4" width="9.83203125" style="45" customWidth="1"/>
    <col min="5" max="12" width="6.83203125" style="56" customWidth="1"/>
    <col min="13" max="18" width="9.33203125" style="56"/>
    <col min="19" max="16384" width="9.33203125" style="78"/>
  </cols>
  <sheetData>
    <row r="1" spans="1:19" x14ac:dyDescent="0.2">
      <c r="A1" s="54" t="s">
        <v>295</v>
      </c>
      <c r="B1" s="124" t="s">
        <v>290</v>
      </c>
    </row>
    <row r="2" spans="1:19" ht="15" customHeight="1" x14ac:dyDescent="0.2">
      <c r="A2" s="55" t="s">
        <v>297</v>
      </c>
      <c r="B2" s="55">
        <v>15</v>
      </c>
    </row>
    <row r="3" spans="1:19" x14ac:dyDescent="0.2">
      <c r="A3" s="55" t="s">
        <v>247</v>
      </c>
      <c r="B3" s="55" t="s">
        <v>14</v>
      </c>
    </row>
    <row r="4" spans="1:19" x14ac:dyDescent="0.2">
      <c r="A4" s="55" t="s">
        <v>248</v>
      </c>
      <c r="B4" s="55" t="s">
        <v>288</v>
      </c>
    </row>
    <row r="5" spans="1:19" x14ac:dyDescent="0.2">
      <c r="A5" s="55" t="s">
        <v>249</v>
      </c>
      <c r="B5" s="55" t="s">
        <v>289</v>
      </c>
    </row>
    <row r="6" spans="1:19" x14ac:dyDescent="0.2">
      <c r="A6" s="55" t="s">
        <v>250</v>
      </c>
      <c r="B6" s="55">
        <v>1</v>
      </c>
    </row>
    <row r="7" spans="1:19" x14ac:dyDescent="0.2">
      <c r="A7" s="55" t="s">
        <v>37</v>
      </c>
      <c r="B7" s="55">
        <v>1</v>
      </c>
    </row>
    <row r="8" spans="1:19" x14ac:dyDescent="0.2">
      <c r="A8" s="55" t="s">
        <v>301</v>
      </c>
      <c r="B8" s="55" t="s">
        <v>45</v>
      </c>
    </row>
    <row r="10" spans="1:19" ht="12.95" customHeight="1" x14ac:dyDescent="0.2">
      <c r="A10" s="57" t="s">
        <v>246</v>
      </c>
      <c r="B10" s="58" t="s">
        <v>34</v>
      </c>
      <c r="C10" s="125" t="s">
        <v>33</v>
      </c>
      <c r="D10" s="57" t="s">
        <v>303</v>
      </c>
      <c r="E10" s="59">
        <v>1</v>
      </c>
      <c r="S10" s="56"/>
    </row>
    <row r="11" spans="1:19" x14ac:dyDescent="0.2">
      <c r="A11" s="80"/>
      <c r="B11" s="63" t="s">
        <v>186</v>
      </c>
      <c r="C11" s="63" t="s">
        <v>663</v>
      </c>
      <c r="D11" s="80"/>
      <c r="E11" s="65"/>
      <c r="S11" s="56"/>
    </row>
    <row r="12" spans="1:19" x14ac:dyDescent="0.2">
      <c r="A12" s="84"/>
      <c r="B12" s="85" t="s">
        <v>418</v>
      </c>
      <c r="C12" s="85" t="s">
        <v>419</v>
      </c>
      <c r="D12" s="84"/>
      <c r="E12" s="112"/>
      <c r="S12" s="56"/>
    </row>
    <row r="13" spans="1:19" x14ac:dyDescent="0.2">
      <c r="A13" s="80"/>
      <c r="B13" s="63" t="s">
        <v>190</v>
      </c>
      <c r="C13" s="63" t="s">
        <v>189</v>
      </c>
      <c r="D13" s="80"/>
      <c r="E13" s="65"/>
      <c r="S13" s="56"/>
    </row>
    <row r="14" spans="1:19" x14ac:dyDescent="0.2">
      <c r="A14" s="84"/>
      <c r="B14" s="85" t="s">
        <v>152</v>
      </c>
      <c r="C14" s="85" t="s">
        <v>151</v>
      </c>
      <c r="D14" s="84"/>
      <c r="E14" s="112"/>
      <c r="S14" s="56"/>
    </row>
    <row r="15" spans="1:19" x14ac:dyDescent="0.2">
      <c r="A15" s="80"/>
      <c r="B15" s="63" t="s">
        <v>664</v>
      </c>
      <c r="C15" s="63" t="s">
        <v>665</v>
      </c>
      <c r="D15" s="80"/>
      <c r="E15" s="65"/>
      <c r="S15" s="56"/>
    </row>
    <row r="16" spans="1:19" x14ac:dyDescent="0.2">
      <c r="A16" s="84"/>
      <c r="B16" s="85" t="s">
        <v>657</v>
      </c>
      <c r="C16" s="85" t="s">
        <v>658</v>
      </c>
      <c r="D16" s="84"/>
      <c r="E16" s="112"/>
      <c r="S16" s="56"/>
    </row>
    <row r="17" spans="1:19" x14ac:dyDescent="0.2">
      <c r="A17" s="80"/>
      <c r="B17" s="63" t="s">
        <v>666</v>
      </c>
      <c r="C17" s="63" t="s">
        <v>667</v>
      </c>
      <c r="D17" s="80"/>
      <c r="E17" s="65"/>
      <c r="S17" s="56"/>
    </row>
    <row r="18" spans="1:19" x14ac:dyDescent="0.2">
      <c r="A18" s="84"/>
      <c r="B18" s="85" t="s">
        <v>668</v>
      </c>
      <c r="C18" s="85" t="s">
        <v>669</v>
      </c>
      <c r="D18" s="84"/>
      <c r="E18" s="112"/>
      <c r="S18" s="56"/>
    </row>
    <row r="19" spans="1:19" x14ac:dyDescent="0.2">
      <c r="A19" s="80"/>
      <c r="B19" s="63" t="s">
        <v>69</v>
      </c>
      <c r="C19" s="63" t="s">
        <v>68</v>
      </c>
      <c r="D19" s="80"/>
      <c r="E19" s="65"/>
      <c r="S19" s="56"/>
    </row>
    <row r="20" spans="1:19" x14ac:dyDescent="0.2">
      <c r="A20" s="84"/>
      <c r="B20" s="85" t="s">
        <v>173</v>
      </c>
      <c r="C20" s="85" t="s">
        <v>172</v>
      </c>
      <c r="D20" s="84"/>
      <c r="E20" s="112"/>
      <c r="S20" s="56"/>
    </row>
    <row r="21" spans="1:19" x14ac:dyDescent="0.2">
      <c r="A21" s="80"/>
      <c r="B21" s="63" t="s">
        <v>670</v>
      </c>
      <c r="C21" s="63" t="s">
        <v>671</v>
      </c>
      <c r="D21" s="80"/>
      <c r="E21" s="65"/>
      <c r="S21" s="56"/>
    </row>
    <row r="22" spans="1:19" x14ac:dyDescent="0.2">
      <c r="A22" s="84"/>
      <c r="B22" s="119" t="s">
        <v>406</v>
      </c>
      <c r="C22" s="85" t="s">
        <v>119</v>
      </c>
      <c r="D22" s="84"/>
      <c r="E22" s="112"/>
      <c r="S22" s="56"/>
    </row>
    <row r="23" spans="1:19" x14ac:dyDescent="0.2">
      <c r="A23" s="80"/>
      <c r="B23" s="63" t="s">
        <v>672</v>
      </c>
      <c r="C23" s="63" t="s">
        <v>673</v>
      </c>
      <c r="D23" s="80"/>
      <c r="E23" s="65"/>
      <c r="S23" s="56"/>
    </row>
    <row r="24" spans="1:19" x14ac:dyDescent="0.2">
      <c r="A24" s="84"/>
      <c r="B24" s="85" t="s">
        <v>674</v>
      </c>
      <c r="C24" s="85" t="s">
        <v>675</v>
      </c>
      <c r="D24" s="84"/>
      <c r="E24" s="112"/>
      <c r="S24" s="56"/>
    </row>
    <row r="25" spans="1:19" x14ac:dyDescent="0.2">
      <c r="A25" s="80"/>
      <c r="B25" s="63" t="s">
        <v>144</v>
      </c>
      <c r="C25" s="63" t="s">
        <v>143</v>
      </c>
      <c r="D25" s="80"/>
      <c r="E25" s="65"/>
      <c r="S25" s="56"/>
    </row>
    <row r="26" spans="1:19" x14ac:dyDescent="0.2">
      <c r="A26" s="84"/>
      <c r="B26" s="85" t="s">
        <v>91</v>
      </c>
      <c r="C26" s="85" t="s">
        <v>90</v>
      </c>
      <c r="D26" s="84"/>
      <c r="E26" s="112"/>
      <c r="S26" s="56"/>
    </row>
    <row r="27" spans="1:19" x14ac:dyDescent="0.2">
      <c r="A27" s="80"/>
      <c r="B27" s="63" t="s">
        <v>676</v>
      </c>
      <c r="C27" s="63" t="s">
        <v>677</v>
      </c>
      <c r="D27" s="80"/>
      <c r="E27" s="65"/>
      <c r="S27" s="56"/>
    </row>
    <row r="28" spans="1:19" x14ac:dyDescent="0.2">
      <c r="A28" s="84"/>
      <c r="B28" s="85" t="s">
        <v>134</v>
      </c>
      <c r="C28" s="85" t="s">
        <v>133</v>
      </c>
      <c r="D28" s="84"/>
      <c r="E28" s="112"/>
      <c r="S28" s="56"/>
    </row>
    <row r="29" spans="1:19" x14ac:dyDescent="0.2">
      <c r="A29" s="80"/>
      <c r="B29" s="63" t="s">
        <v>82</v>
      </c>
      <c r="C29" s="63" t="s">
        <v>81</v>
      </c>
      <c r="D29" s="80"/>
      <c r="E29" s="65"/>
      <c r="S29" s="56"/>
    </row>
    <row r="30" spans="1:19" x14ac:dyDescent="0.2">
      <c r="A30" s="84"/>
      <c r="B30" s="85" t="s">
        <v>128</v>
      </c>
      <c r="C30" s="85" t="s">
        <v>127</v>
      </c>
      <c r="D30" s="84"/>
      <c r="E30" s="112"/>
      <c r="S30" s="56"/>
    </row>
    <row r="31" spans="1:19" x14ac:dyDescent="0.2">
      <c r="A31" s="80"/>
      <c r="B31" s="63" t="s">
        <v>130</v>
      </c>
      <c r="C31" s="63" t="s">
        <v>129</v>
      </c>
      <c r="D31" s="80"/>
      <c r="E31" s="65"/>
      <c r="S31" s="56"/>
    </row>
    <row r="32" spans="1:19" x14ac:dyDescent="0.2">
      <c r="A32" s="84"/>
      <c r="B32" s="85" t="s">
        <v>169</v>
      </c>
      <c r="C32" s="85" t="s">
        <v>168</v>
      </c>
      <c r="D32" s="84"/>
      <c r="E32" s="112"/>
      <c r="S32" s="56"/>
    </row>
    <row r="33" spans="1:19" x14ac:dyDescent="0.2">
      <c r="A33" s="80"/>
      <c r="B33" s="63" t="s">
        <v>132</v>
      </c>
      <c r="C33" s="63" t="s">
        <v>131</v>
      </c>
      <c r="D33" s="80"/>
      <c r="E33" s="65"/>
      <c r="S33" s="56"/>
    </row>
    <row r="34" spans="1:19" x14ac:dyDescent="0.2">
      <c r="A34" s="84"/>
      <c r="B34" s="85" t="s">
        <v>162</v>
      </c>
      <c r="C34" s="85" t="s">
        <v>161</v>
      </c>
      <c r="D34" s="84"/>
      <c r="E34" s="112"/>
      <c r="S34" s="56"/>
    </row>
    <row r="35" spans="1:19" x14ac:dyDescent="0.2">
      <c r="A35" s="88"/>
      <c r="B35" s="89" t="s">
        <v>84</v>
      </c>
      <c r="C35" s="89" t="s">
        <v>83</v>
      </c>
      <c r="D35" s="88"/>
      <c r="E35" s="122"/>
      <c r="S35" s="5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C1F6E-A343-41E5-868B-2837D1449944}">
  <sheetPr codeName="Sheet22"/>
  <dimension ref="A1:S29"/>
  <sheetViews>
    <sheetView workbookViewId="0">
      <pane ySplit="10" topLeftCell="A11" activePane="bottomLeft" state="frozen"/>
      <selection activeCell="P2" sqref="P2"/>
      <selection pane="bottomLeft"/>
    </sheetView>
  </sheetViews>
  <sheetFormatPr defaultRowHeight="12.75" x14ac:dyDescent="0.2"/>
  <cols>
    <col min="1" max="1" width="18.83203125" style="45" customWidth="1"/>
    <col min="2" max="2" width="11.83203125" style="55" customWidth="1"/>
    <col min="3" max="3" width="26.83203125" style="55" customWidth="1"/>
    <col min="4" max="4" width="9.83203125" style="45" customWidth="1"/>
    <col min="5" max="12" width="6.83203125" style="56" customWidth="1"/>
    <col min="13" max="18" width="9.33203125" style="56"/>
    <col min="19" max="16384" width="9.33203125" style="78"/>
  </cols>
  <sheetData>
    <row r="1" spans="1:19" x14ac:dyDescent="0.2">
      <c r="A1" s="54" t="s">
        <v>295</v>
      </c>
    </row>
    <row r="2" spans="1:19" ht="15" customHeight="1" x14ac:dyDescent="0.2">
      <c r="A2" s="55" t="s">
        <v>297</v>
      </c>
      <c r="B2" s="55">
        <v>16</v>
      </c>
    </row>
    <row r="3" spans="1:19" x14ac:dyDescent="0.2">
      <c r="A3" s="55" t="s">
        <v>247</v>
      </c>
      <c r="B3" s="55" t="s">
        <v>15</v>
      </c>
    </row>
    <row r="4" spans="1:19" x14ac:dyDescent="0.2">
      <c r="A4" s="55" t="s">
        <v>248</v>
      </c>
      <c r="B4" s="55" t="s">
        <v>291</v>
      </c>
    </row>
    <row r="5" spans="1:19" x14ac:dyDescent="0.2">
      <c r="A5" s="55" t="s">
        <v>249</v>
      </c>
      <c r="B5" s="55" t="s">
        <v>292</v>
      </c>
    </row>
    <row r="6" spans="1:19" x14ac:dyDescent="0.2">
      <c r="A6" s="55" t="s">
        <v>250</v>
      </c>
      <c r="B6" s="55">
        <v>1</v>
      </c>
    </row>
    <row r="7" spans="1:19" x14ac:dyDescent="0.2">
      <c r="A7" s="55" t="s">
        <v>37</v>
      </c>
      <c r="B7" s="55">
        <v>2</v>
      </c>
    </row>
    <row r="8" spans="1:19" x14ac:dyDescent="0.2">
      <c r="A8" s="55" t="s">
        <v>301</v>
      </c>
      <c r="B8" s="55">
        <v>15</v>
      </c>
      <c r="C8" s="55" t="s">
        <v>302</v>
      </c>
    </row>
    <row r="10" spans="1:19" ht="12.95" customHeight="1" x14ac:dyDescent="0.2">
      <c r="A10" s="57" t="s">
        <v>246</v>
      </c>
      <c r="B10" s="58" t="s">
        <v>34</v>
      </c>
      <c r="C10" s="58" t="s">
        <v>33</v>
      </c>
      <c r="D10" s="57" t="s">
        <v>303</v>
      </c>
      <c r="E10" s="59">
        <v>1</v>
      </c>
      <c r="F10" s="59">
        <v>2</v>
      </c>
      <c r="G10" s="59">
        <v>3</v>
      </c>
      <c r="H10" s="59">
        <v>4</v>
      </c>
      <c r="I10" s="59">
        <v>5</v>
      </c>
      <c r="J10" s="59">
        <v>6</v>
      </c>
      <c r="K10" s="59">
        <v>7</v>
      </c>
      <c r="L10" s="59">
        <v>8</v>
      </c>
      <c r="S10" s="56"/>
    </row>
    <row r="11" spans="1:19" x14ac:dyDescent="0.2">
      <c r="A11" s="80">
        <v>1</v>
      </c>
      <c r="B11" s="63" t="s">
        <v>52</v>
      </c>
      <c r="C11" s="63" t="s">
        <v>51</v>
      </c>
      <c r="D11" s="80">
        <v>9</v>
      </c>
      <c r="E11" s="65">
        <v>-2</v>
      </c>
      <c r="F11" s="65">
        <v>1</v>
      </c>
      <c r="G11" s="65">
        <v>1</v>
      </c>
      <c r="H11" s="65">
        <v>1</v>
      </c>
      <c r="I11" s="65">
        <v>1</v>
      </c>
      <c r="J11" s="65">
        <v>2</v>
      </c>
      <c r="K11" s="65">
        <v>1</v>
      </c>
      <c r="L11" s="65">
        <v>2</v>
      </c>
      <c r="S11" s="56"/>
    </row>
    <row r="12" spans="1:19" x14ac:dyDescent="0.2">
      <c r="A12" s="84">
        <v>2</v>
      </c>
      <c r="B12" s="85" t="s">
        <v>66</v>
      </c>
      <c r="C12" s="85" t="s">
        <v>65</v>
      </c>
      <c r="D12" s="84">
        <v>18</v>
      </c>
      <c r="E12" s="112">
        <v>1</v>
      </c>
      <c r="F12" s="112">
        <v>3</v>
      </c>
      <c r="G12" s="112">
        <v>2</v>
      </c>
      <c r="H12" s="112" t="s">
        <v>304</v>
      </c>
      <c r="I12" s="112">
        <v>4</v>
      </c>
      <c r="J12" s="112">
        <v>3</v>
      </c>
      <c r="K12" s="112">
        <v>4</v>
      </c>
      <c r="L12" s="112">
        <v>1</v>
      </c>
      <c r="S12" s="56"/>
    </row>
    <row r="13" spans="1:19" x14ac:dyDescent="0.2">
      <c r="A13" s="80">
        <v>3</v>
      </c>
      <c r="B13" s="63" t="s">
        <v>80</v>
      </c>
      <c r="C13" s="63" t="s">
        <v>79</v>
      </c>
      <c r="D13" s="80">
        <v>36</v>
      </c>
      <c r="E13" s="65">
        <v>9</v>
      </c>
      <c r="F13" s="65">
        <v>6</v>
      </c>
      <c r="G13" s="65">
        <v>3</v>
      </c>
      <c r="H13" s="65">
        <v>2</v>
      </c>
      <c r="I13" s="65">
        <v>-14</v>
      </c>
      <c r="J13" s="65">
        <v>1</v>
      </c>
      <c r="K13" s="65">
        <v>3</v>
      </c>
      <c r="L13" s="65">
        <v>12</v>
      </c>
      <c r="S13" s="56"/>
    </row>
    <row r="14" spans="1:19" x14ac:dyDescent="0.2">
      <c r="A14" s="84">
        <v>4</v>
      </c>
      <c r="B14" s="85" t="s">
        <v>84</v>
      </c>
      <c r="C14" s="85" t="s">
        <v>83</v>
      </c>
      <c r="D14" s="84">
        <v>38</v>
      </c>
      <c r="E14" s="112">
        <v>4</v>
      </c>
      <c r="F14" s="112">
        <v>5</v>
      </c>
      <c r="G14" s="112">
        <v>10</v>
      </c>
      <c r="H14" s="112" t="s">
        <v>304</v>
      </c>
      <c r="I14" s="112">
        <v>2</v>
      </c>
      <c r="J14" s="112">
        <v>8</v>
      </c>
      <c r="K14" s="112">
        <v>2</v>
      </c>
      <c r="L14" s="112">
        <v>7</v>
      </c>
      <c r="S14" s="56"/>
    </row>
    <row r="15" spans="1:19" x14ac:dyDescent="0.2">
      <c r="A15" s="80">
        <v>5</v>
      </c>
      <c r="B15" s="63" t="s">
        <v>101</v>
      </c>
      <c r="C15" s="63" t="s">
        <v>100</v>
      </c>
      <c r="D15" s="80">
        <v>39</v>
      </c>
      <c r="E15" s="65">
        <v>6</v>
      </c>
      <c r="F15" s="65">
        <v>10</v>
      </c>
      <c r="G15" s="65">
        <v>5</v>
      </c>
      <c r="H15" s="65">
        <v>3</v>
      </c>
      <c r="I15" s="65">
        <v>7</v>
      </c>
      <c r="J15" s="65">
        <v>4</v>
      </c>
      <c r="K15" s="65" t="s">
        <v>410</v>
      </c>
      <c r="L15" s="65">
        <v>4</v>
      </c>
      <c r="S15" s="56"/>
    </row>
    <row r="16" spans="1:19" x14ac:dyDescent="0.2">
      <c r="A16" s="84">
        <v>6</v>
      </c>
      <c r="B16" s="85" t="s">
        <v>128</v>
      </c>
      <c r="C16" s="85" t="s">
        <v>127</v>
      </c>
      <c r="D16" s="84">
        <v>42</v>
      </c>
      <c r="E16" s="112">
        <v>5</v>
      </c>
      <c r="F16" s="112">
        <v>2</v>
      </c>
      <c r="G16" s="112">
        <v>9</v>
      </c>
      <c r="H16" s="112">
        <v>5</v>
      </c>
      <c r="I16" s="112">
        <v>3</v>
      </c>
      <c r="J16" s="112">
        <v>7</v>
      </c>
      <c r="K16" s="112">
        <v>-11</v>
      </c>
      <c r="L16" s="112">
        <v>11</v>
      </c>
      <c r="S16" s="56"/>
    </row>
    <row r="17" spans="1:19" x14ac:dyDescent="0.2">
      <c r="A17" s="80">
        <v>7</v>
      </c>
      <c r="B17" s="63" t="s">
        <v>116</v>
      </c>
      <c r="C17" s="63" t="s">
        <v>115</v>
      </c>
      <c r="D17" s="80">
        <v>46</v>
      </c>
      <c r="E17" s="65">
        <v>8</v>
      </c>
      <c r="F17" s="65">
        <v>4</v>
      </c>
      <c r="G17" s="65">
        <v>6</v>
      </c>
      <c r="H17" s="65">
        <v>4</v>
      </c>
      <c r="I17" s="65">
        <v>-10</v>
      </c>
      <c r="J17" s="65">
        <v>6</v>
      </c>
      <c r="K17" s="65">
        <v>9</v>
      </c>
      <c r="L17" s="65">
        <v>9</v>
      </c>
      <c r="S17" s="56"/>
    </row>
    <row r="18" spans="1:19" x14ac:dyDescent="0.2">
      <c r="A18" s="84">
        <v>8</v>
      </c>
      <c r="B18" s="85" t="s">
        <v>82</v>
      </c>
      <c r="C18" s="85" t="s">
        <v>81</v>
      </c>
      <c r="D18" s="84">
        <v>47</v>
      </c>
      <c r="E18" s="112">
        <v>3</v>
      </c>
      <c r="F18" s="112">
        <v>7</v>
      </c>
      <c r="G18" s="112">
        <v>-13</v>
      </c>
      <c r="H18" s="112">
        <v>9</v>
      </c>
      <c r="I18" s="112">
        <v>9</v>
      </c>
      <c r="J18" s="112">
        <v>9</v>
      </c>
      <c r="K18" s="112">
        <v>5</v>
      </c>
      <c r="L18" s="112">
        <v>5</v>
      </c>
      <c r="S18" s="56"/>
    </row>
    <row r="19" spans="1:19" x14ac:dyDescent="0.2">
      <c r="A19" s="80">
        <v>9</v>
      </c>
      <c r="B19" s="63" t="s">
        <v>140</v>
      </c>
      <c r="C19" s="63" t="s">
        <v>139</v>
      </c>
      <c r="D19" s="80">
        <v>51</v>
      </c>
      <c r="E19" s="65">
        <v>11</v>
      </c>
      <c r="F19" s="65">
        <v>8</v>
      </c>
      <c r="G19" s="65">
        <v>4</v>
      </c>
      <c r="H19" s="65">
        <v>6</v>
      </c>
      <c r="I19" s="65">
        <v>-13</v>
      </c>
      <c r="J19" s="65">
        <v>5</v>
      </c>
      <c r="K19" s="65">
        <v>7</v>
      </c>
      <c r="L19" s="65">
        <v>10</v>
      </c>
      <c r="S19" s="56"/>
    </row>
    <row r="20" spans="1:19" x14ac:dyDescent="0.2">
      <c r="A20" s="84">
        <v>10</v>
      </c>
      <c r="B20" s="85" t="s">
        <v>91</v>
      </c>
      <c r="C20" s="85" t="s">
        <v>90</v>
      </c>
      <c r="D20" s="84">
        <v>55</v>
      </c>
      <c r="E20" s="112">
        <v>7</v>
      </c>
      <c r="F20" s="112">
        <v>-12</v>
      </c>
      <c r="G20" s="112">
        <v>11</v>
      </c>
      <c r="H20" s="112">
        <v>7</v>
      </c>
      <c r="I20" s="112">
        <v>8</v>
      </c>
      <c r="J20" s="112">
        <v>10</v>
      </c>
      <c r="K20" s="112">
        <v>6</v>
      </c>
      <c r="L20" s="112">
        <v>6</v>
      </c>
      <c r="S20" s="56"/>
    </row>
    <row r="21" spans="1:19" x14ac:dyDescent="0.2">
      <c r="A21" s="80">
        <v>11</v>
      </c>
      <c r="B21" s="63" t="s">
        <v>142</v>
      </c>
      <c r="C21" s="63" t="s">
        <v>141</v>
      </c>
      <c r="D21" s="80">
        <v>58</v>
      </c>
      <c r="E21" s="65">
        <v>14</v>
      </c>
      <c r="F21" s="65">
        <v>9</v>
      </c>
      <c r="G21" s="65">
        <v>7</v>
      </c>
      <c r="H21" s="65">
        <v>11</v>
      </c>
      <c r="I21" s="65">
        <v>6</v>
      </c>
      <c r="J21" s="65" t="s">
        <v>311</v>
      </c>
      <c r="K21" s="65">
        <v>8</v>
      </c>
      <c r="L21" s="65">
        <v>3</v>
      </c>
      <c r="S21" s="56"/>
    </row>
    <row r="22" spans="1:19" x14ac:dyDescent="0.2">
      <c r="A22" s="84">
        <v>12</v>
      </c>
      <c r="B22" s="85" t="s">
        <v>126</v>
      </c>
      <c r="C22" s="85" t="s">
        <v>125</v>
      </c>
      <c r="D22" s="84">
        <v>70</v>
      </c>
      <c r="E22" s="112">
        <v>10</v>
      </c>
      <c r="F22" s="112">
        <v>13</v>
      </c>
      <c r="G22" s="112">
        <v>-14</v>
      </c>
      <c r="H22" s="112">
        <v>8</v>
      </c>
      <c r="I22" s="112">
        <v>5</v>
      </c>
      <c r="J22" s="112">
        <v>11</v>
      </c>
      <c r="K22" s="112">
        <v>10</v>
      </c>
      <c r="L22" s="112">
        <v>13</v>
      </c>
      <c r="S22" s="56"/>
    </row>
    <row r="23" spans="1:19" x14ac:dyDescent="0.2">
      <c r="A23" s="80">
        <v>13</v>
      </c>
      <c r="B23" s="113" t="s">
        <v>164</v>
      </c>
      <c r="C23" s="63" t="s">
        <v>163</v>
      </c>
      <c r="D23" s="80">
        <v>76</v>
      </c>
      <c r="E23" s="65">
        <v>12</v>
      </c>
      <c r="F23" s="65">
        <v>11</v>
      </c>
      <c r="G23" s="65">
        <v>8</v>
      </c>
      <c r="H23" s="65" t="s">
        <v>304</v>
      </c>
      <c r="I23" s="65">
        <v>12</v>
      </c>
      <c r="J23" s="65">
        <v>13</v>
      </c>
      <c r="K23" s="65">
        <v>12</v>
      </c>
      <c r="L23" s="65">
        <v>8</v>
      </c>
      <c r="S23" s="56"/>
    </row>
    <row r="24" spans="1:19" x14ac:dyDescent="0.2">
      <c r="A24" s="84">
        <v>14</v>
      </c>
      <c r="B24" s="85" t="s">
        <v>130</v>
      </c>
      <c r="C24" s="85" t="s">
        <v>129</v>
      </c>
      <c r="D24" s="84">
        <v>89</v>
      </c>
      <c r="E24" s="112" t="s">
        <v>404</v>
      </c>
      <c r="F24" s="112">
        <v>15</v>
      </c>
      <c r="G24" s="112">
        <v>12</v>
      </c>
      <c r="H24" s="112">
        <v>12</v>
      </c>
      <c r="I24" s="112">
        <v>11</v>
      </c>
      <c r="J24" s="112">
        <v>12</v>
      </c>
      <c r="K24" s="112">
        <v>13</v>
      </c>
      <c r="L24" s="112">
        <v>14</v>
      </c>
      <c r="S24" s="56"/>
    </row>
    <row r="25" spans="1:19" x14ac:dyDescent="0.2">
      <c r="A25" s="80">
        <v>15</v>
      </c>
      <c r="B25" s="63" t="s">
        <v>110</v>
      </c>
      <c r="C25" s="63" t="s">
        <v>109</v>
      </c>
      <c r="D25" s="80">
        <v>117</v>
      </c>
      <c r="E25" s="65">
        <v>13</v>
      </c>
      <c r="F25" s="65">
        <v>14</v>
      </c>
      <c r="G25" s="65" t="s">
        <v>410</v>
      </c>
      <c r="H25" s="65">
        <v>10</v>
      </c>
      <c r="I25" s="65" t="s">
        <v>298</v>
      </c>
      <c r="J25" s="65" t="s">
        <v>298</v>
      </c>
      <c r="K25" s="65" t="s">
        <v>298</v>
      </c>
      <c r="L25" s="65" t="s">
        <v>298</v>
      </c>
      <c r="S25" s="56"/>
    </row>
    <row r="26" spans="1:19" x14ac:dyDescent="0.2">
      <c r="A26" s="84">
        <v>16</v>
      </c>
      <c r="B26" s="85" t="s">
        <v>198</v>
      </c>
      <c r="C26" s="85" t="s">
        <v>197</v>
      </c>
      <c r="D26" s="84">
        <v>140</v>
      </c>
      <c r="E26" s="112" t="s">
        <v>311</v>
      </c>
      <c r="F26" s="112" t="s">
        <v>298</v>
      </c>
      <c r="G26" s="112" t="s">
        <v>298</v>
      </c>
      <c r="H26" s="112" t="s">
        <v>298</v>
      </c>
      <c r="I26" s="112" t="s">
        <v>298</v>
      </c>
      <c r="J26" s="112" t="s">
        <v>298</v>
      </c>
      <c r="K26" s="112" t="s">
        <v>298</v>
      </c>
      <c r="L26" s="112" t="s">
        <v>298</v>
      </c>
      <c r="S26" s="56"/>
    </row>
    <row r="27" spans="1:19" x14ac:dyDescent="0.2">
      <c r="A27" s="80">
        <v>16</v>
      </c>
      <c r="B27" s="63" t="s">
        <v>120</v>
      </c>
      <c r="C27" s="63" t="s">
        <v>119</v>
      </c>
      <c r="D27" s="80">
        <v>140</v>
      </c>
      <c r="E27" s="65" t="s">
        <v>311</v>
      </c>
      <c r="F27" s="65" t="s">
        <v>298</v>
      </c>
      <c r="G27" s="65" t="s">
        <v>298</v>
      </c>
      <c r="H27" s="65" t="s">
        <v>298</v>
      </c>
      <c r="I27" s="65" t="s">
        <v>298</v>
      </c>
      <c r="J27" s="65" t="s">
        <v>298</v>
      </c>
      <c r="K27" s="65" t="s">
        <v>298</v>
      </c>
      <c r="L27" s="65" t="s">
        <v>298</v>
      </c>
      <c r="S27" s="56"/>
    </row>
    <row r="28" spans="1:19" x14ac:dyDescent="0.2">
      <c r="A28" s="84">
        <v>16</v>
      </c>
      <c r="B28" s="85" t="s">
        <v>200</v>
      </c>
      <c r="C28" s="85" t="s">
        <v>678</v>
      </c>
      <c r="D28" s="84">
        <v>140</v>
      </c>
      <c r="E28" s="112" t="s">
        <v>311</v>
      </c>
      <c r="F28" s="112" t="s">
        <v>298</v>
      </c>
      <c r="G28" s="112" t="s">
        <v>298</v>
      </c>
      <c r="H28" s="112" t="s">
        <v>298</v>
      </c>
      <c r="I28" s="112" t="s">
        <v>298</v>
      </c>
      <c r="J28" s="112" t="s">
        <v>298</v>
      </c>
      <c r="K28" s="112" t="s">
        <v>298</v>
      </c>
      <c r="L28" s="112" t="s">
        <v>298</v>
      </c>
      <c r="S28" s="56"/>
    </row>
    <row r="29" spans="1:19" x14ac:dyDescent="0.2">
      <c r="A29" s="88">
        <v>16</v>
      </c>
      <c r="B29" s="89" t="s">
        <v>144</v>
      </c>
      <c r="C29" s="89" t="s">
        <v>143</v>
      </c>
      <c r="D29" s="88">
        <v>140</v>
      </c>
      <c r="E29" s="122" t="s">
        <v>311</v>
      </c>
      <c r="F29" s="122" t="s">
        <v>298</v>
      </c>
      <c r="G29" s="122" t="s">
        <v>298</v>
      </c>
      <c r="H29" s="122" t="s">
        <v>298</v>
      </c>
      <c r="I29" s="122" t="s">
        <v>298</v>
      </c>
      <c r="J29" s="122" t="s">
        <v>298</v>
      </c>
      <c r="K29" s="122" t="s">
        <v>298</v>
      </c>
      <c r="L29" s="122" t="s">
        <v>298</v>
      </c>
      <c r="S29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Ranglijst2026</vt:lpstr>
      <vt:lpstr>Stand2026</vt:lpstr>
      <vt:lpstr>Ranglijstwedstrijden2026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Mickers</dc:creator>
  <cp:lastModifiedBy>Jeroen Mickers</cp:lastModifiedBy>
  <dcterms:created xsi:type="dcterms:W3CDTF">2026-10-19T12:45:08Z</dcterms:created>
  <dcterms:modified xsi:type="dcterms:W3CDTF">2026-10-19T13:05:36Z</dcterms:modified>
</cp:coreProperties>
</file>